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'CBS'!$A$1:$H$60</definedName>
    <definedName name="_xlnm.Print_Area" localSheetId="4">'CCF'!$A$1:$G$63</definedName>
    <definedName name="_xlnm.Print_Area" localSheetId="1">'CIS'!$A$1:$L$57</definedName>
    <definedName name="_xlnm.Print_Area" localSheetId="3">'Equity'!$A$1:$K$55</definedName>
    <definedName name="_xlnm.Print_Area" localSheetId="5">'Notes'!$A$1:$M$305</definedName>
    <definedName name="_xlnm.Print_Titles" localSheetId="5">'Notes'!$1:$6</definedName>
    <definedName name="Z_EC2F5745_AD53_4030_BB37_77EBAACA5B76_.wvu.PrintArea" localSheetId="2" hidden="1">'CBS'!$A$1:$H$60</definedName>
    <definedName name="Z_EC2F5745_AD53_4030_BB37_77EBAACA5B76_.wvu.PrintArea" localSheetId="4" hidden="1">'CCF'!$A$1:$G$65</definedName>
    <definedName name="Z_EC2F5745_AD53_4030_BB37_77EBAACA5B76_.wvu.PrintArea" localSheetId="1" hidden="1">'CIS'!$A$1:$L$61</definedName>
    <definedName name="Z_EC2F5745_AD53_4030_BB37_77EBAACA5B76_.wvu.PrintArea" localSheetId="3" hidden="1">'Equity'!$A$1:$K$78</definedName>
    <definedName name="Z_EC2F5745_AD53_4030_BB37_77EBAACA5B76_.wvu.PrintArea" localSheetId="5" hidden="1">'Notes'!$A$1:$M$345</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<sst xmlns="http://schemas.openxmlformats.org/spreadsheetml/2006/main" count="408" uniqueCount="294">
  <si>
    <t>Inventories</t>
  </si>
  <si>
    <t>Company No. : 647125-P</t>
  </si>
  <si>
    <t>MMS Ventures Berhad</t>
  </si>
  <si>
    <t>(Incorporated in Malaysia)</t>
  </si>
  <si>
    <t>RM</t>
  </si>
  <si>
    <t>Sundry creditors and accruals</t>
  </si>
  <si>
    <t>Trade debtors</t>
  </si>
  <si>
    <t>Cost of sales</t>
  </si>
  <si>
    <t>Trade creditors</t>
  </si>
  <si>
    <t>Other operating income</t>
  </si>
  <si>
    <t>Revenue</t>
  </si>
  <si>
    <t>Cash flows from operating activities</t>
  </si>
  <si>
    <t>Adjustments for:-</t>
  </si>
  <si>
    <t>Fixed deposits interest</t>
  </si>
  <si>
    <t>Adjustments for working capital changes :-</t>
  </si>
  <si>
    <t>Sundry debtors, deposits and prepayments</t>
  </si>
  <si>
    <t>Fixed deposits interest received</t>
  </si>
  <si>
    <t>Cash flows from investing activities</t>
  </si>
  <si>
    <t>Purchase of property, plant and equipment</t>
  </si>
  <si>
    <t>Proceeds from disposal of property, plant and equipment</t>
  </si>
  <si>
    <t>Share</t>
  </si>
  <si>
    <t>Capital</t>
  </si>
  <si>
    <t>Retained</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</si>
  <si>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</si>
  <si>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</si>
  <si>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</si>
  <si>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</si>
  <si>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</si>
  <si>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</si>
  <si>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</si>
  <si>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</si>
  <si>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</si>
  <si>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</si>
  <si>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</si>
  <si>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</si>
  <si>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</si>
  <si>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</si>
  <si>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</si>
  <si>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</si>
  <si>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</si>
  <si>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</si>
  <si>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</si>
  <si>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</si>
  <si>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</si>
  <si>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</si>
  <si>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</si>
  <si>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</si>
  <si>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</si>
  <si>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</si>
  <si>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</si>
  <si>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</si>
  <si>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</si>
  <si>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</si>
  <si>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</si>
  <si>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</si>
  <si>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</si>
  <si>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Diluted EPS</t>
  </si>
  <si>
    <t>There were no financial instruments with off-balance sheet risk as at the date of this announcement applicable to the Group.</t>
  </si>
  <si>
    <t>Note</t>
  </si>
  <si>
    <t xml:space="preserve"> </t>
  </si>
  <si>
    <t>MMS  VENTURES  BERHAD</t>
  </si>
  <si>
    <t>(Incorporated  in  Malaysia)</t>
  </si>
  <si>
    <t xml:space="preserve">The Group's interim operations are not affected by seasonal or cyclical factors during  the current quarter under review. </t>
  </si>
  <si>
    <t>a)</t>
  </si>
  <si>
    <t>b)</t>
  </si>
  <si>
    <t>The  Group does not have any convertible securities and accordingly diluted EPS is not applicable.</t>
  </si>
  <si>
    <t>CONDENSED  CONSOLIDATED  INCOME  STATEMENT</t>
  </si>
  <si>
    <t xml:space="preserve">Share </t>
  </si>
  <si>
    <t>Premium</t>
  </si>
  <si>
    <t>Status of utilisation of proceeds raised from the Public Issue</t>
  </si>
  <si>
    <t>Proposed</t>
  </si>
  <si>
    <t>Actual</t>
  </si>
  <si>
    <t>Estimated listing expenses*</t>
  </si>
  <si>
    <t>As per section 2.8 of MMS Ventures Berhad’s Prospectus dated 15 December 2005, any variation in the actual listing expenses from the estimated amount will be used for the Group’s working capital or vice versa.</t>
  </si>
  <si>
    <t>*</t>
  </si>
  <si>
    <t>B12</t>
  </si>
  <si>
    <t>Individual quarter</t>
  </si>
  <si>
    <t>Weighted average number of ordinary shares in issue</t>
  </si>
  <si>
    <t>B13</t>
  </si>
  <si>
    <t xml:space="preserve">        Total: </t>
  </si>
  <si>
    <t>Non - deductible expenses</t>
  </si>
  <si>
    <t>Dividends proposed or declared</t>
  </si>
  <si>
    <t>As at</t>
  </si>
  <si>
    <t>(Audited)</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</si>
  <si>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</si>
  <si>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</si>
  <si>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</si>
  <si>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</si>
  <si>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</si>
  <si>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</si>
  <si>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</si>
  <si>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</si>
  <si>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</si>
  <si>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</si>
  <si>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</si>
  <si>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</si>
  <si>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</si>
  <si>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</si>
  <si>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</si>
  <si>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</si>
  <si>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</si>
  <si>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</si>
  <si>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</si>
  <si>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</si>
  <si>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</si>
  <si>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</si>
  <si>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</si>
  <si>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</si>
  <si>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 xml:space="preserve">  Retained profits</t>
  </si>
  <si>
    <t>Individual Quarter</t>
  </si>
  <si>
    <t xml:space="preserve">3 months ended </t>
  </si>
  <si>
    <t>Cumulative Quarter</t>
  </si>
  <si>
    <t>Administrative expenses</t>
  </si>
  <si>
    <t>Interest expense</t>
  </si>
  <si>
    <t>Attributable to:</t>
  </si>
  <si>
    <t>Shareholders of the Company</t>
  </si>
  <si>
    <t>Earnings per share</t>
  </si>
  <si>
    <t>Basic earnings per share (sen)</t>
  </si>
  <si>
    <t>Diluted earnings per share (sen)</t>
  </si>
  <si>
    <t>Profits</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</si>
  <si>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</si>
  <si>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</si>
  <si>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</si>
  <si>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</si>
  <si>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</si>
  <si>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</si>
  <si>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</si>
  <si>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</si>
  <si>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</si>
  <si>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</si>
  <si>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</si>
  <si>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</si>
  <si>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</si>
  <si>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Quoted investments</t>
  </si>
  <si>
    <t>Status of corporate proposal announced</t>
  </si>
  <si>
    <t>Working capital*</t>
  </si>
  <si>
    <t>R&amp;D expenditure</t>
  </si>
  <si>
    <t>Expansion of production facilities</t>
  </si>
  <si>
    <t>Descriptions</t>
  </si>
  <si>
    <t>utilisation</t>
  </si>
  <si>
    <t>B14</t>
  </si>
  <si>
    <t>Authorisation for issue</t>
  </si>
  <si>
    <t>NA</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</si>
  <si>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</si>
  <si>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</si>
  <si>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</si>
  <si>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</si>
  <si>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</si>
  <si>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</si>
  <si>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</si>
  <si>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</si>
  <si>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</si>
  <si>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Deviation</t>
  </si>
  <si>
    <t>2006 to 2009**</t>
  </si>
  <si>
    <t>2006**</t>
  </si>
  <si>
    <t>12 months</t>
  </si>
  <si>
    <t>4 years</t>
  </si>
  <si>
    <t>Explanations</t>
  </si>
  <si>
    <t>**</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</si>
  <si>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</si>
  <si>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</si>
  <si>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</si>
  <si>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</si>
  <si>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</si>
  <si>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</si>
  <si>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</si>
  <si>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</si>
  <si>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</si>
  <si>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</si>
  <si>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</si>
  <si>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</si>
  <si>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</si>
  <si>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Australia</t>
  </si>
  <si>
    <r>
      <t>The interim financial report is unaudited and has been prepared in accordance with FRS 134</t>
    </r>
    <r>
      <rPr>
        <vertAlign val="subscript"/>
        <sz val="11"/>
        <rFont val="Times New Roman"/>
        <family val="1"/>
      </rPr>
      <t>2004</t>
    </r>
    <r>
      <rPr>
        <sz val="11"/>
        <rFont val="Times New Roman"/>
        <family val="1"/>
      </rPr>
      <t>, Interim Financial Reporting, and Paragraph 9.22 of the Listing Requirements of Bursa Malaysia Securities Berhad for the MESDAQ Market.</t>
    </r>
  </si>
  <si>
    <t>B15</t>
  </si>
  <si>
    <t xml:space="preserve">Business segmental information has not been prepared as the Group is confined to one industry segment which is the manufacture of automated systems and machinery. </t>
  </si>
  <si>
    <t>PART B - MESDAQ Listing Requirements (Additional information pursuant to Chapter 9, Appendix 9B of the MESDAQ Market Listing Requirements)</t>
  </si>
  <si>
    <t>Reconciliation of effective tax expense :</t>
  </si>
  <si>
    <t>Distributable</t>
  </si>
  <si>
    <t>Not applicable as the Group did not announce or disclose in any public document any revenue or profit estimate,forecast, projection or internal targets.</t>
  </si>
  <si>
    <t>(RM'000)</t>
  </si>
  <si>
    <t>Intended timeframe for Utilisation</t>
  </si>
  <si>
    <t>Utilisation period as disclosed in MMS Ventures Berhad's Prospectus dated 15 December 2005</t>
  </si>
  <si>
    <t>Quarterly Report on Consolidated Results</t>
  </si>
  <si>
    <t>At 1 January 2007</t>
  </si>
  <si>
    <r>
      <t xml:space="preserve">Net assets per share (RM)  </t>
    </r>
    <r>
      <rPr>
        <b/>
        <vertAlign val="superscript"/>
        <sz val="10"/>
        <rFont val="Times New Roman"/>
        <family val="1"/>
      </rPr>
      <t>@</t>
    </r>
  </si>
  <si>
    <t>@  based on the number of ordinary shares of 163,000,000 shares</t>
  </si>
  <si>
    <t>Non-distributable</t>
  </si>
  <si>
    <t>CONDENSED CONSOLIDATED  CASH  FLOW  STATEMENT</t>
  </si>
  <si>
    <t>NOTES TO THE INTERIM FINANCIAL STATEMENTS</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</si>
  <si>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</si>
  <si>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</si>
  <si>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</si>
  <si>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</si>
  <si>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</si>
  <si>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</si>
  <si>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</si>
  <si>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</si>
  <si>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</si>
  <si>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</si>
  <si>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Wiring charges</t>
  </si>
  <si>
    <t>- Unique Visoft Engineering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</si>
  <si>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</si>
  <si>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</si>
  <si>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</si>
  <si>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</si>
  <si>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 xml:space="preserve">  Prepaid lease payment on leasehold land</t>
  </si>
  <si>
    <t>Net cash used in investing activities</t>
  </si>
  <si>
    <t>There were no issuance, cancellations, repurchases, resale and repayment of debt and equity securities, share buy-back, share cancellation, shares held as treasury shares and resale of treasury shares for the current quarter under review.</t>
  </si>
  <si>
    <t>A14</t>
  </si>
  <si>
    <t>There are no material litigations pending at the date of this report.</t>
  </si>
  <si>
    <t>Europe</t>
  </si>
  <si>
    <t>Breakdown of tax charge and explanation of variance between the effective and statutory tax rate for the current quarter and the financial period-to-date</t>
  </si>
  <si>
    <t>Depreciation and amortisation of property, plant and equipment</t>
  </si>
  <si>
    <t>Net (loss)/profit after tax and minority interests (RM)</t>
  </si>
  <si>
    <t>Unquoted investments and properties</t>
  </si>
  <si>
    <t>Interim dividend</t>
  </si>
  <si>
    <t>(Loss)/Profit before taxation</t>
  </si>
  <si>
    <t>Net (loss)/profit for the period</t>
  </si>
  <si>
    <t>Tax exempt income</t>
  </si>
  <si>
    <t xml:space="preserve">Tax incentive </t>
  </si>
  <si>
    <t>31.12.07</t>
  </si>
  <si>
    <t xml:space="preserve">12 months ended </t>
  </si>
  <si>
    <t>At 31 December 2007</t>
  </si>
  <si>
    <t>Net profit for the year</t>
  </si>
  <si>
    <t>12 months ended 31 December</t>
  </si>
  <si>
    <t>Plant and equipment written off</t>
  </si>
  <si>
    <t>Net decrease in cash and cash equivalents</t>
  </si>
  <si>
    <t>Cash and cash equivalents at the beginning of the year</t>
  </si>
  <si>
    <t>Cash and cash equivalents at the end of the year</t>
  </si>
  <si>
    <t>12 months ended 31 December 2007</t>
  </si>
  <si>
    <t>3 months ended 31 December 2007</t>
  </si>
  <si>
    <t xml:space="preserve">Contracted but not provided for </t>
  </si>
  <si>
    <t>Year-to-date</t>
  </si>
  <si>
    <t>Over provision in prior year</t>
  </si>
  <si>
    <t>For The Fourth Quarter Ended 31 December 2008</t>
  </si>
  <si>
    <t>12 months ended 31 December 2008</t>
  </si>
  <si>
    <t>3 months ended 31 December 2008</t>
  </si>
  <si>
    <t>FOR  THE  FOURTH QUARTER  ENDED  31  DECEMBER 2008</t>
  </si>
  <si>
    <t>31.12.08</t>
  </si>
  <si>
    <t xml:space="preserve">The condensed consolidated income statement should be read in conjunction with the audited financial statements for the year ended 31 December 2007 and the accompanying explanatory notes attached to this interim financial statements. </t>
  </si>
  <si>
    <t>CONDENSED CONSOLIDATED  BALANCE  SHEET  AS  AT  31  DECEMBER 2008</t>
  </si>
  <si>
    <t xml:space="preserve">The condensed consolidated balance sheet should be read in conjunction with the audited financial statements for the year ended 31 December 2007 and the accompanying explanatory notes attached to this interim financial statements. </t>
  </si>
  <si>
    <t xml:space="preserve">The condensed consolidated statement of changes in equity should be read in conjunction with the audited financial statements for the year ended 31 December 2007 and the accompanying explanatory notes attached to this interim financial statements. </t>
  </si>
  <si>
    <t>At 1 January 2008</t>
  </si>
  <si>
    <t>At 31 December 2008</t>
  </si>
  <si>
    <t>Net loss for the year</t>
  </si>
  <si>
    <t>FOR  THE  FOURTH  QUARTER  ENDED  31  DECEMBER  2008</t>
  </si>
  <si>
    <t xml:space="preserve">The condensed consolidated cash flow statements should be read in conjunction with the audited financial statements for the year ended 31 December 2007 and the accompanying explanatory notes attached to this interim financial statements. </t>
  </si>
  <si>
    <t xml:space="preserve">The interim financial report should be read in conjunction with the audited financial statements for the year ended 31 December 2007.  </t>
  </si>
  <si>
    <t xml:space="preserve">The accounting policies and methods of computation adopted by the Company and its subsidiaries ("Group") in this interim financial statements are consistent with those adopted for the annual audited financial statements for the year ended 31 December 2007 except for the following new/revised Financial Reporting ("FRS") with effect from 1 January 2008: </t>
  </si>
  <si>
    <t>FRS 107, Cash Flow Statements</t>
  </si>
  <si>
    <t>FRS 112, Income Taxes</t>
  </si>
  <si>
    <t>FRS 118, Revenue</t>
  </si>
  <si>
    <t xml:space="preserve">FRS 134, Interim Financial Reporting </t>
  </si>
  <si>
    <t>FRS 137, Provisions, Contingent Liabilities and Contingent Assets</t>
  </si>
  <si>
    <t>The adoption of the new/revised FRSs does not give rise to any significant financial impact to the interim report of the Group.</t>
  </si>
  <si>
    <t>The auditors’ report  on the financial statements for the financial year ended 31 December 2007 was not qualified.</t>
  </si>
  <si>
    <t>There were no dividends paid during the current quarter under review.</t>
  </si>
  <si>
    <t>There were no contingent liabilities or contingent assets as at 31 December 2008 and up to the date of this report.</t>
  </si>
  <si>
    <t>30.9.08</t>
  </si>
  <si>
    <t>26%</t>
  </si>
  <si>
    <t>Losses not available for set-off</t>
  </si>
  <si>
    <t>Effect of change in tax rate</t>
  </si>
  <si>
    <t>(Loss)/Profit before tax</t>
  </si>
  <si>
    <t xml:space="preserve">The Group is not subject to any tax expense in view of losses suffered during the financial year </t>
  </si>
  <si>
    <t>(Loss)/Profit from operations</t>
  </si>
  <si>
    <t xml:space="preserve">Net (loss)/profit for the period </t>
  </si>
  <si>
    <t>MMS Ventures Berhad has as at 31 December 2008 utilised approximately RM9.330 million of the proceeds raised from the Public Issue, details are as follows:</t>
  </si>
  <si>
    <t>Gross (loss)/profit</t>
  </si>
  <si>
    <t>Tax income/(expense)</t>
  </si>
  <si>
    <t>Operating (loss)/profit before working capital changes</t>
  </si>
  <si>
    <t>Loss on disposal of plant and equipment</t>
  </si>
  <si>
    <t>Cash (used in)/generated from operations</t>
  </si>
  <si>
    <t>Net cash (used in)/generated from operating activities</t>
  </si>
  <si>
    <t>Income tax refunded/(paid)</t>
  </si>
  <si>
    <t>Rental income received</t>
  </si>
  <si>
    <t xml:space="preserve">Unrecognised/(Recognised) deferred tax assets </t>
  </si>
  <si>
    <t>Tax (income)/expense</t>
  </si>
  <si>
    <t xml:space="preserve">No dividend was proposed or declared by the Company during the current quarter under review as well as preceding year quarter. </t>
  </si>
  <si>
    <t>Save for the Proposed Special Issue which was disclosed in the Company's preceding quarterly report, there is no new corporate proposal announced during the current quarter under review but not completed as at the date of this report. MMS Ventures Berhad obtained the approval of the Ministry of International Trade and Industry ("MITI") on 4 April 2007 on the Proposed Special Issue.  With the receipt of MITI's approval, the Proposed Special Issue remains subject to approvals being obtained from MMS Ventures Berhad's shareholders and Bursa Malaysia Securities Berhad for the listing and quotation for the new shares of RM0.10 each in MMS Ventures Berhad to be issued thereto. On 14 December 2007, the Company had submitted the relevant application to the Securities Commission ("SC") to seek an extension of time ("EOT") of up to 31 December 2008 to implement, inter-alia, the Proposed Special Issue. On 21 January 2008, the Company announced that the SC had approved the EOT as proposed by the Company.</t>
  </si>
  <si>
    <t>CONDENSED CONSOLIDATED STATEMENT OF CHANGES IN EQUITY</t>
  </si>
  <si>
    <t>FOR THE FOURTH QUARTER ENDED 31 DECEMBER 2008</t>
  </si>
  <si>
    <t>Earnings/(Loss) per share (EPS/LPS)</t>
  </si>
  <si>
    <t xml:space="preserve">The Board of Directors anticipates the year 2009 to be a very difficult year in view of the current economic crisis and global economic downturn. Despite that, the Group will be concentrating on its Research and Development activities so as to enhance its existing products and develop new strategic products in preparation for the future economic recovery. </t>
  </si>
  <si>
    <t xml:space="preserve">The interim financial statements were authorised for issue by the Board of Directors in accordance with a circular resolution of the Directors on 26 February 2009.                                         </t>
  </si>
  <si>
    <t>Basic EPS/(LPS)</t>
  </si>
  <si>
    <t>Basic EPS/(LPS) is calculated by dividing the net profit after tax and minority interests for the period by number of ordinary shares in issue during the period.</t>
  </si>
  <si>
    <t>Basic (LPS)/EPS (sen)</t>
  </si>
  <si>
    <t>Revenue for the current quarter of RM3.72 million was approximately 5% lower than that recorded in the preceding quarter of RM3.92 million mainly due to slow down in sales orders in view of the slowdown in global economy and current economic crisis. Gross margin decreased from 28% in preceding quarter to a gross loss of 4% in the current quarter due to stocks write off as mentioned above (RM1.07 million against RM0.222 million in preceding quarter).</t>
  </si>
  <si>
    <t xml:space="preserve">The gross loss of RM139,009 for the current quarter compared to the gross profit of RM1.09 million in the fourth quarter of preceding year and the loss before taxation of RM802,344 for the current quarter compared to the profit before taxation of RM194,992 in the fourth quater of the preceeding year was mainly due to stocks written off which amounted to approximately RM1.07 million during the current quarter. The loss before tax for  the financial year ended 31 December 2008 of RM1.086 million as compared to the profit before taxation of RM93,465 recorded during the financial year ended 31 December 2007 was largely due to the stock write off amounting to  RM1.51 million during the current financial year. Decrease in administrative expenses of RM251,410 (25%) compared to the fourth quarter of the preceding year was mainly contributed by a gain from foreign currency exchange as a result of strengthening of the US Dollars against RM. </t>
  </si>
  <si>
    <t>For the quarter ended 31 December 2008,  the Group recorded a revenue of RM3.721 million and a loss before taxation of RM802,344.   The Group's revenue decreased by 17% to RM3.721 million this quarter from RM4.495 million in the fourth quarter of preceding year 2007.  Revenue for the current quarter was lower than those of the preceding year quarter mainly due to lesser and slower sales orders secured by the Group in view of the slowdown in global economy and current economic crisis. Revenue for the financial year ended 31 December 2008 was 3% higher than the preceeding year largely due to higher sales which was recorded in the third quarter ended 30 September 2008.</t>
  </si>
  <si>
    <t>On 5 December 2008, the Company submitted an application to the Equity Compliance Unit of the SC ("ECU") for a waiver to comply with the 30% Bumiputera equity requirement pursuant to the National Development Policy. A waiver to comply with the aforesaid requirement was granted by the ECU on 22 January 2009 and an announcement to that effect was made to Bursa Malaysia Securities Berhad accordingly on 23 January 2009. In this respect, the Company will not proceed with the implementation of the Proposed Special Issue.</t>
  </si>
  <si>
    <t xml:space="preserve">Taxation at Malaysian statutory tax rate of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</si>
</sst>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5">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vertAlign val="subscript"/>
      <sz val="11"/>
      <name val="Times New Roman"/>
      <family val="1"/>
    </font>
    <font>
      <sz val="11"/>
      <color indexed="10"/>
      <name val="Times New Roman"/>
      <family val="1"/>
    </font>
    <font>
      <sz val="11"/>
      <name val="Arial"/>
      <family val="0"/>
    </font>
    <font>
      <b/>
      <sz val="11"/>
      <color indexed="10"/>
      <name val="Times New Roman"/>
      <family val="1"/>
    </font>
    <font>
      <b/>
      <i/>
      <sz val="11"/>
      <name val="Times New Roman"/>
      <family val="1"/>
    </font>
    <font>
      <b/>
      <sz val="11"/>
      <name val="Arial"/>
      <family val="0"/>
    </font>
    <font>
      <i/>
      <sz val="11"/>
      <name val="Times New Roman"/>
      <family val="1"/>
    </font>
    <font>
      <u val="single"/>
      <sz val="11"/>
      <name val="Times New Roman"/>
      <family val="1"/>
    </font>
    <font>
      <b/>
      <vertAlign val="superscript"/>
      <sz val="10"/>
      <name val="Times New Roman"/>
      <family val="1"/>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408">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37" fontId="6" fillId="2" borderId="7"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8" xfId="0" applyNumberFormat="1" applyFont="1" applyBorder="1" applyAlignment="1">
      <alignment horizontal="center"/>
    </xf>
    <xf numFmtId="3" fontId="11" fillId="0" borderId="0" xfId="0" applyNumberFormat="1" applyFont="1" applyBorder="1" applyAlignment="1">
      <alignment horizontal="center"/>
    </xf>
    <xf numFmtId="3" fontId="11" fillId="0" borderId="9" xfId="0" applyNumberFormat="1" applyFont="1" applyBorder="1" applyAlignment="1">
      <alignment horizontal="center"/>
    </xf>
    <xf numFmtId="3" fontId="11" fillId="0" borderId="0" xfId="0" applyNumberFormat="1" applyFont="1" applyAlignment="1">
      <alignment horizontal="centerContinuous"/>
    </xf>
    <xf numFmtId="3" fontId="11" fillId="0" borderId="8"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9"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7" xfId="0" applyNumberFormat="1" applyFont="1" applyFill="1" applyBorder="1" applyAlignment="1">
      <alignment/>
    </xf>
    <xf numFmtId="0" fontId="1" fillId="2" borderId="0" xfId="0" applyFont="1" applyFill="1" applyAlignment="1">
      <alignment horizontal="justify" vertical="top" wrapText="1"/>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0" xfId="0" applyNumberFormat="1" applyFont="1" applyFill="1" applyAlignment="1">
      <alignment/>
    </xf>
    <xf numFmtId="39" fontId="6" fillId="0" borderId="10" xfId="0" applyNumberFormat="1" applyFont="1" applyFill="1" applyBorder="1" applyAlignment="1">
      <alignment/>
    </xf>
    <xf numFmtId="0" fontId="0" fillId="2" borderId="0" xfId="0" applyFont="1" applyFill="1" applyAlignment="1">
      <alignment/>
    </xf>
    <xf numFmtId="37" fontId="1" fillId="2" borderId="11"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43"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2" xfId="16" applyNumberFormat="1" applyFont="1" applyFill="1" applyBorder="1" applyAlignment="1">
      <alignment/>
    </xf>
    <xf numFmtId="195" fontId="1" fillId="2" borderId="12" xfId="16" applyNumberFormat="1" applyFont="1" applyFill="1" applyBorder="1" applyAlignment="1">
      <alignment horizontal="right"/>
    </xf>
    <xf numFmtId="37" fontId="1" fillId="2" borderId="12" xfId="0" applyNumberFormat="1" applyFont="1" applyFill="1" applyBorder="1" applyAlignment="1">
      <alignment horizontal="right"/>
    </xf>
    <xf numFmtId="37" fontId="6" fillId="2" borderId="7" xfId="0" applyNumberFormat="1" applyFont="1" applyFill="1" applyBorder="1" applyAlignment="1">
      <alignment horizontal="righ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7" xfId="16" applyNumberFormat="1" applyFont="1" applyFill="1" applyBorder="1" applyAlignment="1">
      <alignment horizontal="center"/>
    </xf>
    <xf numFmtId="195" fontId="6" fillId="2" borderId="1" xfId="16" applyNumberFormat="1" applyFont="1" applyFill="1" applyBorder="1" applyAlignment="1">
      <alignment/>
    </xf>
    <xf numFmtId="195" fontId="6" fillId="2" borderId="7" xfId="16" applyNumberFormat="1" applyFont="1" applyFill="1" applyBorder="1" applyAlignment="1">
      <alignment/>
    </xf>
    <xf numFmtId="39" fontId="6" fillId="0" borderId="10"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0" xfId="0" applyNumberFormat="1" applyFont="1" applyFill="1" applyBorder="1" applyAlignment="1">
      <alignment horizontal="right"/>
    </xf>
    <xf numFmtId="39" fontId="6" fillId="2" borderId="0" xfId="0" applyNumberFormat="1" applyFont="1" applyFill="1" applyAlignment="1">
      <alignment horizontal="right"/>
    </xf>
    <xf numFmtId="39" fontId="1" fillId="2" borderId="0" xfId="0" applyNumberFormat="1" applyFont="1" applyFill="1" applyAlignment="1">
      <alignment horizontal="right"/>
    </xf>
    <xf numFmtId="39" fontId="6" fillId="2" borderId="10" xfId="0" applyNumberFormat="1" applyFont="1" applyFill="1" applyBorder="1" applyAlignment="1">
      <alignment horizontal="right"/>
    </xf>
    <xf numFmtId="0" fontId="1" fillId="2" borderId="0" xfId="0" applyFont="1" applyFill="1" applyAlignment="1">
      <alignment horizontal="justify"/>
    </xf>
    <xf numFmtId="0" fontId="1" fillId="0" borderId="7" xfId="0" applyFont="1" applyFill="1" applyBorder="1" applyAlignment="1">
      <alignment horizontal="right"/>
    </xf>
    <xf numFmtId="195" fontId="1" fillId="0" borderId="7"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0" fontId="7" fillId="0" borderId="0" xfId="0" applyFont="1" applyFill="1" applyAlignment="1">
      <alignment horizontal="right"/>
    </xf>
    <xf numFmtId="195" fontId="1" fillId="0" borderId="0" xfId="16" applyNumberFormat="1" applyFont="1" applyFill="1" applyAlignment="1">
      <alignment/>
    </xf>
    <xf numFmtId="195" fontId="1" fillId="0" borderId="1" xfId="16" applyNumberFormat="1" applyFont="1" applyFill="1" applyBorder="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1" fillId="2" borderId="7" xfId="16" applyNumberFormat="1" applyFont="1" applyFill="1" applyBorder="1" applyAlignment="1">
      <alignment/>
    </xf>
    <xf numFmtId="37" fontId="1" fillId="2" borderId="0" xfId="22" applyNumberFormat="1" applyFont="1" applyFill="1" applyBorder="1" applyAlignment="1">
      <alignment/>
      <protection/>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13" xfId="16" applyNumberFormat="1" applyFont="1" applyFill="1" applyBorder="1" applyAlignment="1">
      <alignment/>
    </xf>
    <xf numFmtId="195" fontId="6" fillId="2" borderId="14" xfId="16" applyNumberFormat="1" applyFont="1" applyFill="1" applyBorder="1" applyAlignment="1">
      <alignment/>
    </xf>
    <xf numFmtId="195" fontId="6" fillId="2" borderId="11" xfId="16" applyNumberFormat="1" applyFont="1" applyFill="1" applyBorder="1" applyAlignment="1">
      <alignment/>
    </xf>
    <xf numFmtId="195" fontId="8" fillId="2" borderId="0" xfId="16" applyNumberFormat="1" applyFont="1" applyFill="1" applyAlignment="1">
      <alignment horizontal="right"/>
    </xf>
    <xf numFmtId="195" fontId="8" fillId="0" borderId="0" xfId="16" applyNumberFormat="1" applyFont="1" applyFill="1" applyAlignment="1">
      <alignment horizontal="right"/>
    </xf>
    <xf numFmtId="195" fontId="1" fillId="2" borderId="0" xfId="16" applyNumberFormat="1" applyFont="1" applyFill="1" applyBorder="1" applyAlignment="1">
      <alignment/>
    </xf>
    <xf numFmtId="37" fontId="7" fillId="0" borderId="0" xfId="22" applyNumberFormat="1" applyFont="1" applyFill="1" applyAlignment="1">
      <alignment horizontal="left"/>
      <protection/>
    </xf>
    <xf numFmtId="195" fontId="1" fillId="0" borderId="7"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9" fillId="0" borderId="0" xfId="25" applyFont="1" applyFill="1" applyAlignment="1">
      <alignment horizontal="justify" vertical="top" wrapText="1"/>
      <protection/>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9" fillId="0" borderId="0" xfId="0" applyFont="1" applyFill="1" applyAlignment="1">
      <alignment horizontal="justify" vertical="top" wrapText="1"/>
    </xf>
    <xf numFmtId="0" fontId="15" fillId="0" borderId="0" xfId="23" applyFont="1" applyFill="1" applyAlignment="1">
      <alignment horizontal="justify" vertical="top" wrapText="1"/>
      <protection/>
    </xf>
    <xf numFmtId="0" fontId="15" fillId="0" borderId="0" xfId="25" applyFont="1" applyFill="1" applyAlignment="1">
      <alignment/>
      <protection/>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9" fillId="0" borderId="0" xfId="0" applyFont="1" applyFill="1" applyBorder="1" applyAlignment="1">
      <alignment/>
    </xf>
    <xf numFmtId="0" fontId="15" fillId="0" borderId="0" xfId="0" applyFont="1" applyFill="1" applyBorder="1" applyAlignment="1">
      <alignment horizontal="right" wrapText="1"/>
    </xf>
    <xf numFmtId="0" fontId="18"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20" fillId="0" borderId="0" xfId="0" applyFont="1" applyFill="1" applyBorder="1" applyAlignment="1">
      <alignment horizontal="center"/>
    </xf>
    <xf numFmtId="0" fontId="15" fillId="0" borderId="0" xfId="0" applyFont="1" applyFill="1" applyBorder="1" applyAlignment="1">
      <alignment/>
    </xf>
    <xf numFmtId="0" fontId="20"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5"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horizontal="right" vertical="top" wrapText="1"/>
      <protection/>
    </xf>
    <xf numFmtId="0" fontId="15" fillId="0" borderId="0" xfId="25" applyFont="1" applyFill="1" applyAlignment="1">
      <alignment horizontal="justify" vertical="top" wrapText="1"/>
      <protection/>
    </xf>
    <xf numFmtId="0" fontId="9" fillId="0" borderId="0" xfId="23" applyFont="1" applyFill="1" applyAlignment="1">
      <alignment/>
      <protection/>
    </xf>
    <xf numFmtId="3" fontId="9" fillId="0" borderId="0" xfId="23" applyNumberFormat="1" applyFont="1" applyFill="1" applyAlignment="1">
      <alignment/>
      <protection/>
    </xf>
    <xf numFmtId="3" fontId="9" fillId="0" borderId="0" xfId="25" applyNumberFormat="1" applyFont="1" applyFill="1" applyAlignment="1">
      <alignment horizontal="right" vertical="top" wrapText="1"/>
      <protection/>
    </xf>
    <xf numFmtId="0" fontId="15" fillId="0" borderId="0" xfId="23" applyFont="1" applyFill="1" applyAlignment="1">
      <alignment/>
      <protection/>
    </xf>
    <xf numFmtId="0" fontId="19" fillId="0" borderId="0" xfId="23" applyFont="1" applyFill="1" applyAlignment="1">
      <alignment horizontal="justify" vertical="top" wrapText="1"/>
      <protection/>
    </xf>
    <xf numFmtId="0" fontId="15" fillId="0" borderId="0" xfId="25" applyFont="1" applyFill="1" applyAlignment="1">
      <alignment vertical="top"/>
      <protection/>
    </xf>
    <xf numFmtId="0" fontId="9" fillId="0" borderId="3" xfId="0" applyFont="1" applyFill="1" applyBorder="1" applyAlignment="1">
      <alignment/>
    </xf>
    <xf numFmtId="0" fontId="9" fillId="0" borderId="14" xfId="25" applyFont="1" applyFill="1" applyBorder="1" applyAlignment="1">
      <alignment horizontal="justify" vertical="top"/>
      <protection/>
    </xf>
    <xf numFmtId="0" fontId="9" fillId="0" borderId="9" xfId="25" applyFont="1" applyFill="1" applyBorder="1" applyAlignment="1">
      <alignment horizontal="justify" vertical="top"/>
      <protection/>
    </xf>
    <xf numFmtId="0" fontId="9" fillId="0" borderId="0" xfId="25" applyFont="1" applyFill="1" applyBorder="1" applyAlignment="1">
      <alignment horizontal="justify" vertical="top"/>
      <protection/>
    </xf>
    <xf numFmtId="0" fontId="9" fillId="0" borderId="12" xfId="0" applyFont="1" applyFill="1" applyBorder="1" applyAlignment="1">
      <alignment/>
    </xf>
    <xf numFmtId="0" fontId="15" fillId="0" borderId="0" xfId="25" applyFont="1" applyFill="1" applyAlignment="1" quotePrefix="1">
      <alignment horizontal="left"/>
      <protection/>
    </xf>
    <xf numFmtId="0" fontId="23" fillId="0" borderId="0" xfId="0" applyFont="1" applyFill="1" applyAlignment="1">
      <alignment/>
    </xf>
    <xf numFmtId="0" fontId="18"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0" fontId="9" fillId="0" borderId="0" xfId="0" applyFont="1" applyFill="1" applyBorder="1" applyAlignment="1">
      <alignment horizontal="left" vertical="top" wrapText="1"/>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20" fillId="0" borderId="1" xfId="0" applyFont="1" applyFill="1" applyBorder="1" applyAlignment="1">
      <alignment horizontal="center"/>
    </xf>
    <xf numFmtId="9" fontId="9" fillId="0" borderId="0" xfId="26" applyFont="1" applyFill="1" applyBorder="1" applyAlignment="1">
      <alignment horizontal="right"/>
    </xf>
    <xf numFmtId="9" fontId="9" fillId="0" borderId="0" xfId="26" applyFont="1" applyFill="1" applyAlignment="1">
      <alignment/>
    </xf>
    <xf numFmtId="0" fontId="15" fillId="0" borderId="0" xfId="0" applyFont="1" applyFill="1" applyAlignment="1">
      <alignment horizontal="justify" vertical="top"/>
    </xf>
    <xf numFmtId="0" fontId="21" fillId="0" borderId="0" xfId="0" applyFont="1" applyFill="1" applyAlignment="1">
      <alignment horizontal="justify" vertical="top"/>
    </xf>
    <xf numFmtId="0" fontId="9" fillId="0" borderId="2" xfId="0" applyFont="1" applyFill="1" applyBorder="1" applyAlignment="1">
      <alignment horizontal="justify" vertical="top" wrapText="1"/>
    </xf>
    <xf numFmtId="0" fontId="15" fillId="0" borderId="13" xfId="0" applyFont="1" applyFill="1" applyBorder="1" applyAlignment="1">
      <alignment horizontal="right" vertical="top" wrapText="1"/>
    </xf>
    <xf numFmtId="0" fontId="9"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14" xfId="0" applyFont="1" applyFill="1" applyBorder="1" applyAlignment="1">
      <alignment horizontal="right" vertical="top" wrapText="1"/>
    </xf>
    <xf numFmtId="0" fontId="15" fillId="0" borderId="0" xfId="0" applyFont="1" applyFill="1" applyBorder="1" applyAlignment="1">
      <alignment horizontal="right" vertical="top" wrapText="1"/>
    </xf>
    <xf numFmtId="0" fontId="9" fillId="0" borderId="4" xfId="0" applyFont="1" applyFill="1" applyBorder="1" applyAlignment="1">
      <alignment/>
    </xf>
    <xf numFmtId="0" fontId="9" fillId="0" borderId="8" xfId="0" applyFont="1" applyFill="1" applyBorder="1" applyAlignment="1">
      <alignment horizontal="justify" vertical="top" wrapText="1"/>
    </xf>
    <xf numFmtId="3" fontId="9" fillId="0" borderId="14" xfId="0" applyNumberFormat="1" applyFont="1" applyFill="1" applyBorder="1" applyAlignment="1">
      <alignment horizontal="right" vertical="top" wrapText="1"/>
    </xf>
    <xf numFmtId="3" fontId="9" fillId="0" borderId="9" xfId="16" applyNumberFormat="1" applyFont="1" applyFill="1" applyBorder="1" applyAlignment="1">
      <alignment horizontal="right" vertical="top" wrapText="1"/>
    </xf>
    <xf numFmtId="3" fontId="9" fillId="0" borderId="8" xfId="25" applyNumberFormat="1" applyFont="1" applyFill="1" applyBorder="1" applyAlignment="1">
      <alignment horizontal="right" vertical="top"/>
      <protection/>
    </xf>
    <xf numFmtId="0" fontId="9" fillId="0" borderId="9" xfId="0" applyFont="1" applyFill="1" applyBorder="1" applyAlignment="1">
      <alignment/>
    </xf>
    <xf numFmtId="0" fontId="9" fillId="0" borderId="0" xfId="0" applyFont="1" applyFill="1" applyAlignment="1">
      <alignment horizontal="right"/>
    </xf>
    <xf numFmtId="0" fontId="9" fillId="0" borderId="14" xfId="0" applyFont="1" applyFill="1" applyBorder="1" applyAlignment="1">
      <alignment horizontal="right"/>
    </xf>
    <xf numFmtId="195" fontId="9" fillId="0" borderId="0" xfId="16" applyNumberFormat="1" applyFont="1" applyFill="1" applyBorder="1" applyAlignment="1">
      <alignment horizontal="right" vertical="top" wrapText="1"/>
    </xf>
    <xf numFmtId="9" fontId="9" fillId="0" borderId="9" xfId="26" applyFont="1" applyFill="1" applyBorder="1" applyAlignment="1">
      <alignment/>
    </xf>
    <xf numFmtId="3" fontId="9" fillId="0" borderId="6" xfId="16" applyNumberFormat="1" applyFont="1" applyFill="1" applyBorder="1" applyAlignment="1">
      <alignment horizontal="right" vertical="top" wrapText="1"/>
    </xf>
    <xf numFmtId="3" fontId="9" fillId="0" borderId="0" xfId="16" applyNumberFormat="1" applyFont="1" applyFill="1" applyBorder="1" applyAlignment="1">
      <alignment horizontal="right" vertical="top" wrapText="1"/>
    </xf>
    <xf numFmtId="3" fontId="9" fillId="0" borderId="16" xfId="16"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15" fillId="0" borderId="11"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wrapText="1"/>
    </xf>
    <xf numFmtId="195" fontId="15" fillId="0" borderId="12" xfId="16" applyNumberFormat="1" applyFont="1" applyFill="1" applyBorder="1" applyAlignment="1">
      <alignment horizontal="right" vertical="top" wrapText="1"/>
    </xf>
    <xf numFmtId="195" fontId="15" fillId="0" borderId="18" xfId="16"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22" fillId="0" borderId="0" xfId="0" applyFont="1" applyFill="1" applyAlignment="1">
      <alignment/>
    </xf>
    <xf numFmtId="0" fontId="9" fillId="0" borderId="8" xfId="25" applyFont="1" applyFill="1" applyBorder="1" applyAlignment="1">
      <alignment horizontal="justify" vertical="top"/>
      <protection/>
    </xf>
    <xf numFmtId="0" fontId="9" fillId="0" borderId="8" xfId="25" applyFont="1" applyFill="1" applyBorder="1" applyAlignment="1">
      <alignment horizontal="center" vertical="top"/>
      <protection/>
    </xf>
    <xf numFmtId="0" fontId="9" fillId="0" borderId="9" xfId="25" applyFont="1" applyFill="1" applyBorder="1" applyAlignment="1">
      <alignment horizontal="center" vertical="top"/>
      <protection/>
    </xf>
    <xf numFmtId="0" fontId="9" fillId="0" borderId="0" xfId="25" applyFont="1" applyFill="1" applyBorder="1" applyAlignment="1">
      <alignment horizontal="right" vertical="top"/>
      <protection/>
    </xf>
    <xf numFmtId="0" fontId="9" fillId="0" borderId="14" xfId="25" applyFont="1" applyFill="1" applyBorder="1" applyAlignment="1">
      <alignment horizontal="right" vertical="top"/>
      <protection/>
    </xf>
    <xf numFmtId="0" fontId="15" fillId="0" borderId="4" xfId="0" applyFont="1" applyFill="1" applyBorder="1" applyAlignment="1">
      <alignment horizontal="right" vertical="top" wrapText="1"/>
    </xf>
    <xf numFmtId="0" fontId="15" fillId="0" borderId="9" xfId="0" applyFont="1" applyFill="1" applyBorder="1" applyAlignment="1">
      <alignment horizontal="right" vertical="top" wrapText="1"/>
    </xf>
    <xf numFmtId="0" fontId="9" fillId="0" borderId="5" xfId="25" applyFont="1" applyFill="1" applyBorder="1" applyAlignment="1">
      <alignment horizontal="justify" vertical="top"/>
      <protection/>
    </xf>
    <xf numFmtId="0" fontId="9" fillId="0" borderId="1" xfId="25" applyFont="1" applyFill="1" applyBorder="1" applyAlignment="1">
      <alignment horizontal="justify" vertical="top"/>
      <protection/>
    </xf>
    <xf numFmtId="0" fontId="9" fillId="0" borderId="6" xfId="0" applyFont="1" applyFill="1" applyBorder="1" applyAlignment="1">
      <alignment/>
    </xf>
    <xf numFmtId="0" fontId="9" fillId="0" borderId="6" xfId="25" applyFont="1" applyFill="1" applyBorder="1" applyAlignment="1">
      <alignment horizontal="right" vertical="top"/>
      <protection/>
    </xf>
    <xf numFmtId="0" fontId="15" fillId="0" borderId="16" xfId="25" applyFont="1" applyFill="1" applyBorder="1" applyAlignment="1">
      <alignment horizontal="right" vertical="top"/>
      <protection/>
    </xf>
    <xf numFmtId="37" fontId="1" fillId="2" borderId="14" xfId="0" applyNumberFormat="1" applyFont="1" applyFill="1" applyBorder="1" applyAlignment="1">
      <alignment/>
    </xf>
    <xf numFmtId="37" fontId="1" fillId="0" borderId="14" xfId="0" applyNumberFormat="1" applyFont="1" applyFill="1" applyBorder="1" applyAlignment="1">
      <alignment/>
    </xf>
    <xf numFmtId="37" fontId="1" fillId="2" borderId="16" xfId="0" applyNumberFormat="1" applyFont="1" applyFill="1" applyBorder="1" applyAlignment="1">
      <alignment/>
    </xf>
    <xf numFmtId="37" fontId="1" fillId="0" borderId="13" xfId="0" applyNumberFormat="1" applyFont="1" applyFill="1" applyBorder="1" applyAlignment="1">
      <alignment/>
    </xf>
    <xf numFmtId="195" fontId="1" fillId="2" borderId="13" xfId="16" applyNumberFormat="1" applyFont="1" applyFill="1" applyBorder="1" applyAlignment="1">
      <alignment/>
    </xf>
    <xf numFmtId="195" fontId="1" fillId="2" borderId="14" xfId="16" applyNumberFormat="1" applyFont="1" applyFill="1" applyBorder="1" applyAlignment="1">
      <alignment/>
    </xf>
    <xf numFmtId="0" fontId="1" fillId="2" borderId="0" xfId="0" applyFont="1" applyFill="1" applyAlignment="1" quotePrefix="1">
      <alignment/>
    </xf>
    <xf numFmtId="174" fontId="1" fillId="0" borderId="10" xfId="0" applyNumberFormat="1" applyFont="1" applyFill="1" applyBorder="1" applyAlignment="1">
      <alignment horizontal="right"/>
    </xf>
    <xf numFmtId="174" fontId="6" fillId="0" borderId="10" xfId="0" applyNumberFormat="1" applyFont="1" applyFill="1" applyBorder="1" applyAlignment="1">
      <alignment horizontal="right"/>
    </xf>
    <xf numFmtId="9" fontId="9" fillId="0" borderId="0" xfId="23" applyNumberFormat="1" applyFont="1" applyFill="1" applyAlignment="1" quotePrefix="1">
      <alignment horizontal="justify" vertical="top"/>
      <protection/>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37" fontId="1" fillId="0" borderId="1" xfId="0" applyNumberFormat="1" applyFont="1" applyFill="1" applyBorder="1" applyAlignment="1">
      <alignment/>
    </xf>
    <xf numFmtId="37" fontId="1" fillId="0" borderId="7" xfId="0" applyNumberFormat="1" applyFont="1" applyFill="1" applyBorder="1" applyAlignment="1">
      <alignment/>
    </xf>
    <xf numFmtId="37" fontId="1" fillId="0" borderId="7" xfId="22" applyNumberFormat="1" applyFont="1" applyFill="1" applyBorder="1" applyAlignment="1">
      <alignment/>
      <protection/>
    </xf>
    <xf numFmtId="195" fontId="9" fillId="0" borderId="0" xfId="16" applyNumberFormat="1" applyFont="1" applyFill="1" applyBorder="1" applyAlignment="1">
      <alignment horizontal="center" vertical="top"/>
    </xf>
    <xf numFmtId="0" fontId="15" fillId="0" borderId="0" xfId="25" applyFont="1" applyFill="1" applyAlignment="1">
      <alignment vertical="top" wrapText="1"/>
      <protection/>
    </xf>
    <xf numFmtId="195" fontId="15" fillId="0" borderId="15" xfId="16" applyNumberFormat="1" applyFont="1" applyFill="1" applyBorder="1" applyAlignment="1">
      <alignment horizontal="right" vertical="top" wrapText="1"/>
    </xf>
    <xf numFmtId="195" fontId="9" fillId="0" borderId="0" xfId="16" applyNumberFormat="1" applyFont="1" applyFill="1" applyAlignment="1">
      <alignment/>
    </xf>
    <xf numFmtId="194" fontId="9" fillId="0" borderId="0" xfId="16" applyNumberFormat="1" applyFont="1" applyFill="1" applyAlignment="1">
      <alignment/>
    </xf>
    <xf numFmtId="195" fontId="15" fillId="0" borderId="0" xfId="16" applyNumberFormat="1" applyFont="1" applyFill="1" applyBorder="1" applyAlignment="1">
      <alignment horizontal="right"/>
    </xf>
    <xf numFmtId="37" fontId="6" fillId="0" borderId="1" xfId="0" applyNumberFormat="1" applyFont="1" applyFill="1" applyBorder="1" applyAlignment="1">
      <alignment/>
    </xf>
    <xf numFmtId="195" fontId="6" fillId="0" borderId="1" xfId="16" applyNumberFormat="1" applyFont="1" applyFill="1" applyBorder="1" applyAlignment="1">
      <alignment/>
    </xf>
    <xf numFmtId="195" fontId="6" fillId="0" borderId="7" xfId="16" applyNumberFormat="1" applyFont="1" applyFill="1" applyBorder="1" applyAlignment="1">
      <alignment/>
    </xf>
    <xf numFmtId="195" fontId="6" fillId="2" borderId="0" xfId="0" applyNumberFormat="1" applyFont="1" applyFill="1" applyAlignment="1">
      <alignment/>
    </xf>
    <xf numFmtId="195" fontId="1" fillId="2" borderId="0" xfId="0" applyNumberFormat="1" applyFont="1" applyFill="1" applyAlignment="1">
      <alignment/>
    </xf>
    <xf numFmtId="0" fontId="15" fillId="0" borderId="0" xfId="23" applyFont="1" applyFill="1" applyAlignment="1">
      <alignment horizontal="right" vertical="top" wrapText="1"/>
      <protection/>
    </xf>
    <xf numFmtId="0" fontId="15" fillId="0" borderId="0" xfId="0" applyFont="1" applyFill="1" applyAlignment="1">
      <alignment vertical="top"/>
    </xf>
    <xf numFmtId="0" fontId="6" fillId="0" borderId="0" xfId="0" applyFont="1" applyFill="1" applyAlignment="1">
      <alignment horizontal="center"/>
    </xf>
    <xf numFmtId="43" fontId="9" fillId="0" borderId="0" xfId="16" applyFont="1" applyFill="1" applyAlignment="1">
      <alignment/>
    </xf>
    <xf numFmtId="195" fontId="6" fillId="0" borderId="0" xfId="16" applyNumberFormat="1" applyFont="1" applyFill="1" applyAlignment="1">
      <alignment/>
    </xf>
    <xf numFmtId="195" fontId="6" fillId="2" borderId="16" xfId="16" applyNumberFormat="1" applyFont="1" applyFill="1" applyBorder="1" applyAlignment="1">
      <alignment/>
    </xf>
    <xf numFmtId="0" fontId="8" fillId="0" borderId="0" xfId="0" applyFont="1" applyFill="1" applyAlignment="1">
      <alignment horizontal="center"/>
    </xf>
    <xf numFmtId="195" fontId="15" fillId="0" borderId="0" xfId="16" applyNumberFormat="1" applyFont="1" applyFill="1" applyAlignment="1">
      <alignment/>
    </xf>
    <xf numFmtId="195" fontId="9" fillId="0" borderId="0" xfId="16" applyNumberFormat="1" applyFont="1" applyFill="1" applyAlignment="1">
      <alignment horizontal="right" vertical="top" wrapText="1"/>
    </xf>
    <xf numFmtId="195" fontId="9" fillId="0" borderId="19" xfId="16" applyNumberFormat="1" applyFont="1" applyFill="1" applyBorder="1" applyAlignment="1">
      <alignment horizontal="center" vertical="top" wrapText="1"/>
    </xf>
    <xf numFmtId="197" fontId="15" fillId="0" borderId="0" xfId="16" applyNumberFormat="1" applyFont="1" applyFill="1" applyBorder="1" applyAlignment="1">
      <alignment horizontal="right" vertical="top" wrapText="1"/>
    </xf>
    <xf numFmtId="0" fontId="15" fillId="0" borderId="0" xfId="25" applyFont="1" applyFill="1" applyBorder="1" applyAlignment="1">
      <alignment horizontal="center" vertical="top"/>
      <protection/>
    </xf>
    <xf numFmtId="0" fontId="6" fillId="0" borderId="0" xfId="0" applyFont="1" applyFill="1" applyAlignment="1">
      <alignment/>
    </xf>
    <xf numFmtId="37" fontId="1" fillId="0" borderId="0" xfId="0" applyNumberFormat="1" applyFont="1" applyAlignment="1">
      <alignment vertical="top" wrapText="1"/>
    </xf>
    <xf numFmtId="9" fontId="9" fillId="0" borderId="15" xfId="26" applyFont="1" applyFill="1" applyBorder="1" applyAlignment="1">
      <alignment horizontal="right"/>
    </xf>
    <xf numFmtId="9" fontId="9" fillId="0" borderId="15" xfId="26" applyFont="1" applyFill="1" applyBorder="1" applyAlignment="1">
      <alignment/>
    </xf>
    <xf numFmtId="0" fontId="9" fillId="0" borderId="0" xfId="25" applyFont="1" applyFill="1" applyBorder="1" applyAlignment="1">
      <alignment horizontal="center" vertical="top"/>
      <protection/>
    </xf>
    <xf numFmtId="9" fontId="9" fillId="0" borderId="0" xfId="26" applyFont="1" applyFill="1" applyBorder="1" applyAlignment="1">
      <alignment/>
    </xf>
    <xf numFmtId="9" fontId="9" fillId="0" borderId="1" xfId="26" applyFont="1" applyFill="1" applyBorder="1" applyAlignment="1">
      <alignment horizontal="right"/>
    </xf>
    <xf numFmtId="0" fontId="6" fillId="2" borderId="0" xfId="0" applyFont="1" applyFill="1" applyAlignment="1">
      <alignment horizontal="left"/>
    </xf>
    <xf numFmtId="0" fontId="18" fillId="0" borderId="8" xfId="0" applyFont="1" applyFill="1" applyBorder="1" applyAlignment="1">
      <alignment horizontal="center"/>
    </xf>
    <xf numFmtId="0" fontId="15" fillId="0" borderId="5" xfId="25" applyFont="1" applyFill="1" applyBorder="1" applyAlignment="1">
      <alignment horizontal="left" vertical="top"/>
      <protection/>
    </xf>
    <xf numFmtId="0" fontId="18" fillId="0" borderId="3" xfId="0" applyFont="1" applyFill="1" applyBorder="1" applyAlignment="1">
      <alignment horizontal="center"/>
    </xf>
    <xf numFmtId="0" fontId="18" fillId="0" borderId="8" xfId="0" applyFont="1" applyFill="1" applyBorder="1" applyAlignment="1">
      <alignment horizontal="center"/>
    </xf>
    <xf numFmtId="0" fontId="18" fillId="0" borderId="0" xfId="0" applyFont="1" applyFill="1" applyBorder="1" applyAlignment="1">
      <alignment horizontal="center"/>
    </xf>
    <xf numFmtId="0" fontId="15" fillId="0" borderId="0" xfId="25" applyFont="1" applyFill="1" applyAlignment="1">
      <alignment horizontal="justify" vertical="top"/>
      <protection/>
    </xf>
    <xf numFmtId="0" fontId="1" fillId="0" borderId="8" xfId="0" applyFont="1" applyFill="1" applyBorder="1" applyAlignment="1">
      <alignment horizontal="center"/>
    </xf>
    <xf numFmtId="0" fontId="1" fillId="0" borderId="0" xfId="0" applyFont="1" applyFill="1" applyBorder="1" applyAlignment="1">
      <alignment horizontal="center"/>
    </xf>
    <xf numFmtId="0" fontId="1" fillId="0" borderId="9" xfId="0" applyFont="1" applyFill="1" applyBorder="1" applyAlignment="1">
      <alignment horizontal="center"/>
    </xf>
    <xf numFmtId="0" fontId="6" fillId="0" borderId="0" xfId="0" applyFont="1" applyFill="1" applyAlignment="1">
      <alignment horizontal="center"/>
    </xf>
    <xf numFmtId="195" fontId="9" fillId="0" borderId="0" xfId="16" applyNumberFormat="1" applyFont="1" applyFill="1" applyAlignment="1">
      <alignment horizontal="right"/>
    </xf>
    <xf numFmtId="195" fontId="9" fillId="0" borderId="0" xfId="16" applyNumberFormat="1" applyFont="1" applyFill="1" applyAlignment="1">
      <alignment horizontal="center" vertical="top"/>
    </xf>
    <xf numFmtId="195" fontId="9" fillId="0" borderId="15" xfId="16" applyNumberFormat="1" applyFont="1" applyFill="1" applyBorder="1" applyAlignment="1">
      <alignment horizontal="center" vertical="top"/>
    </xf>
    <xf numFmtId="0" fontId="15" fillId="0" borderId="4" xfId="0" applyFont="1" applyFill="1" applyBorder="1" applyAlignment="1">
      <alignment horizontal="right" vertical="top" wrapText="1"/>
    </xf>
    <xf numFmtId="0" fontId="18" fillId="0" borderId="9" xfId="0" applyFont="1" applyFill="1" applyBorder="1" applyAlignment="1">
      <alignment horizontal="right" vertical="top" wrapText="1"/>
    </xf>
    <xf numFmtId="0" fontId="15" fillId="0" borderId="2" xfId="25" applyFont="1" applyFill="1" applyBorder="1" applyAlignment="1">
      <alignment horizontal="center" vertical="top"/>
      <protection/>
    </xf>
    <xf numFmtId="0" fontId="6" fillId="2" borderId="0" xfId="0" applyFont="1" applyFill="1" applyAlignment="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7" fillId="2" borderId="0" xfId="16" applyNumberFormat="1" applyFont="1" applyFill="1" applyAlignment="1">
      <alignment horizontal="justify" vertical="top"/>
    </xf>
    <xf numFmtId="0" fontId="0" fillId="0" borderId="0" xfId="0" applyAlignment="1">
      <alignment horizontal="justify" wrapText="1"/>
    </xf>
    <xf numFmtId="0" fontId="1" fillId="2" borderId="8" xfId="0" applyFont="1" applyFill="1" applyBorder="1" applyAlignment="1">
      <alignment horizontal="center"/>
    </xf>
    <xf numFmtId="0" fontId="6" fillId="2" borderId="8" xfId="0" applyFont="1" applyFill="1" applyBorder="1" applyAlignment="1">
      <alignment horizontal="center" wrapText="1"/>
    </xf>
    <xf numFmtId="0" fontId="6" fillId="2" borderId="0" xfId="0" applyFont="1" applyFill="1" applyBorder="1" applyAlignment="1">
      <alignment horizontal="center" wrapText="1"/>
    </xf>
    <xf numFmtId="0" fontId="6" fillId="2" borderId="9" xfId="0" applyFont="1" applyFill="1" applyBorder="1" applyAlignment="1">
      <alignment horizontal="center" wrapText="1"/>
    </xf>
    <xf numFmtId="37" fontId="1" fillId="0" borderId="0" xfId="0" applyNumberFormat="1" applyFont="1" applyFill="1" applyAlignment="1">
      <alignment horizontal="left" wrapText="1"/>
    </xf>
    <xf numFmtId="0" fontId="6" fillId="0" borderId="8" xfId="0" applyFont="1" applyFill="1" applyBorder="1" applyAlignment="1" quotePrefix="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9" fillId="0" borderId="0" xfId="0" applyFont="1" applyFill="1" applyAlignment="1">
      <alignment horizontal="justify" wrapText="1"/>
    </xf>
    <xf numFmtId="9" fontId="9" fillId="0" borderId="0" xfId="23" applyNumberFormat="1" applyFont="1" applyFill="1" applyAlignment="1">
      <alignment horizontal="left"/>
      <protection/>
    </xf>
    <xf numFmtId="0" fontId="15" fillId="0" borderId="6" xfId="25" applyFont="1" applyFill="1" applyBorder="1" applyAlignment="1">
      <alignment horizontal="right" vertical="top"/>
      <protection/>
    </xf>
    <xf numFmtId="0" fontId="18" fillId="0" borderId="0" xfId="0" applyFont="1" applyFill="1" applyAlignment="1">
      <alignment vertical="top"/>
    </xf>
    <xf numFmtId="0" fontId="18" fillId="0" borderId="0" xfId="0" applyFont="1" applyFill="1" applyAlignment="1">
      <alignment horizontal="justify" vertical="top"/>
    </xf>
    <xf numFmtId="0" fontId="0" fillId="0" borderId="0" xfId="0" applyFill="1" applyAlignment="1">
      <alignment horizontal="justify" vertical="top"/>
    </xf>
    <xf numFmtId="3" fontId="12" fillId="0" borderId="8" xfId="0" applyNumberFormat="1" applyFont="1" applyBorder="1" applyAlignment="1">
      <alignment horizontal="center"/>
    </xf>
    <xf numFmtId="3" fontId="12" fillId="0" borderId="0" xfId="0" applyNumberFormat="1" applyFont="1" applyBorder="1" applyAlignment="1">
      <alignment horizontal="center"/>
    </xf>
    <xf numFmtId="3" fontId="12" fillId="0" borderId="9" xfId="0" applyNumberFormat="1" applyFont="1" applyBorder="1" applyAlignment="1">
      <alignment horizontal="center"/>
    </xf>
    <xf numFmtId="3" fontId="11" fillId="0" borderId="8"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9" xfId="0" applyNumberFormat="1" applyFont="1" applyBorder="1" applyAlignment="1" quotePrefix="1">
      <alignment horizontal="center"/>
    </xf>
    <xf numFmtId="3" fontId="13" fillId="0" borderId="8" xfId="0" applyNumberFormat="1" applyFont="1" applyBorder="1" applyAlignment="1">
      <alignment horizontal="center"/>
    </xf>
    <xf numFmtId="3" fontId="13" fillId="0" borderId="0" xfId="0" applyNumberFormat="1" applyFont="1" applyBorder="1" applyAlignment="1">
      <alignment horizontal="center"/>
    </xf>
    <xf numFmtId="3" fontId="13" fillId="0" borderId="9"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9" xfId="0" applyNumberFormat="1" applyFont="1" applyBorder="1" applyAlignment="1" quotePrefix="1">
      <alignment horizontal="center"/>
    </xf>
    <xf numFmtId="0" fontId="6" fillId="2" borderId="8" xfId="0" applyFont="1" applyFill="1" applyBorder="1" applyAlignment="1" quotePrefix="1">
      <alignment horizontal="center"/>
    </xf>
    <xf numFmtId="0" fontId="6" fillId="2" borderId="0" xfId="0" applyFont="1" applyFill="1" applyBorder="1" applyAlignment="1">
      <alignment horizontal="center"/>
    </xf>
    <xf numFmtId="0" fontId="6" fillId="2" borderId="9" xfId="0" applyFont="1" applyFill="1" applyBorder="1" applyAlignment="1">
      <alignment horizontal="center"/>
    </xf>
    <xf numFmtId="0" fontId="6" fillId="2" borderId="8" xfId="0" applyFont="1" applyFill="1" applyBorder="1" applyAlignment="1">
      <alignment horizontal="center"/>
    </xf>
    <xf numFmtId="0" fontId="1" fillId="2" borderId="8" xfId="0" applyFont="1" applyFill="1" applyBorder="1" applyAlignment="1" quotePrefix="1">
      <alignment horizontal="center"/>
    </xf>
    <xf numFmtId="0" fontId="1" fillId="2" borderId="0" xfId="0" applyFont="1" applyFill="1" applyBorder="1" applyAlignment="1">
      <alignment horizontal="center"/>
    </xf>
    <xf numFmtId="0" fontId="1" fillId="2" borderId="9" xfId="0" applyFont="1" applyFill="1" applyBorder="1" applyAlignment="1">
      <alignment horizontal="center"/>
    </xf>
    <xf numFmtId="0" fontId="15" fillId="0" borderId="0" xfId="25" applyFont="1" applyFill="1" applyBorder="1" applyAlignment="1">
      <alignment horizontal="center" vertical="top"/>
      <protection/>
    </xf>
    <xf numFmtId="0" fontId="18" fillId="0" borderId="0" xfId="0" applyFont="1" applyFill="1" applyAlignment="1">
      <alignment vertical="top"/>
    </xf>
    <xf numFmtId="0" fontId="15" fillId="0" borderId="0" xfId="0" applyFont="1" applyFill="1" applyAlignment="1">
      <alignment horizontal="left"/>
    </xf>
    <xf numFmtId="0" fontId="15" fillId="0" borderId="0" xfId="25" applyFont="1" applyFill="1" applyAlignment="1">
      <alignment horizontal="center" vertical="top"/>
      <protection/>
    </xf>
    <xf numFmtId="0" fontId="15" fillId="0" borderId="5" xfId="25" applyFont="1" applyFill="1" applyBorder="1" applyAlignment="1">
      <alignment horizontal="left" vertical="top"/>
      <protection/>
    </xf>
    <xf numFmtId="0" fontId="15" fillId="0" borderId="1" xfId="25" applyFont="1" applyFill="1" applyBorder="1" applyAlignment="1">
      <alignment horizontal="left" vertical="top"/>
      <protection/>
    </xf>
    <xf numFmtId="0" fontId="9" fillId="0" borderId="0" xfId="25" applyFont="1" applyFill="1" applyAlignment="1">
      <alignment horizontal="justify" vertical="top"/>
      <protection/>
    </xf>
    <xf numFmtId="0" fontId="9" fillId="0" borderId="0" xfId="25" applyFont="1" applyFill="1" applyAlignment="1">
      <alignment horizontal="justify" vertical="top"/>
      <protection/>
    </xf>
    <xf numFmtId="0" fontId="9" fillId="0" borderId="0" xfId="23" applyFont="1" applyFill="1" applyAlignment="1">
      <alignment horizontal="justify" vertical="top"/>
      <protection/>
    </xf>
    <xf numFmtId="0" fontId="22" fillId="0" borderId="0" xfId="0" applyFont="1" applyFill="1" applyAlignment="1">
      <alignment horizontal="justify" wrapText="1"/>
    </xf>
    <xf numFmtId="0" fontId="9" fillId="0" borderId="0" xfId="0" applyFont="1" applyFill="1" applyAlignment="1">
      <alignment wrapText="1"/>
    </xf>
    <xf numFmtId="0" fontId="9" fillId="0" borderId="0" xfId="25" applyFont="1" applyFill="1" applyAlignment="1">
      <alignment horizontal="justify" wrapText="1"/>
      <protection/>
    </xf>
    <xf numFmtId="0" fontId="0" fillId="0" borderId="0" xfId="0" applyFill="1" applyAlignment="1">
      <alignment horizontal="justify" wrapText="1"/>
    </xf>
    <xf numFmtId="0" fontId="9" fillId="0" borderId="0" xfId="25" applyFont="1" applyFill="1" applyAlignment="1" quotePrefix="1">
      <alignment horizontal="justify" vertical="top"/>
      <protection/>
    </xf>
    <xf numFmtId="0" fontId="9" fillId="0" borderId="0" xfId="23" applyFont="1" applyFill="1" applyAlignment="1">
      <alignment horizontal="justify" vertical="top" wrapText="1"/>
      <protection/>
    </xf>
    <xf numFmtId="0" fontId="18" fillId="0" borderId="0" xfId="0" applyFont="1" applyFill="1" applyAlignment="1">
      <alignment horizontal="justify" vertical="top" wrapText="1"/>
    </xf>
    <xf numFmtId="0" fontId="9"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9" fillId="0" borderId="0" xfId="25" applyFont="1" applyFill="1" applyAlignment="1">
      <alignment horizontal="left" vertical="top" wrapText="1"/>
      <protection/>
    </xf>
    <xf numFmtId="0" fontId="9" fillId="0" borderId="0" xfId="0" applyFont="1" applyFill="1" applyAlignment="1">
      <alignment horizontal="justify"/>
    </xf>
    <xf numFmtId="0" fontId="15" fillId="0" borderId="0" xfId="23" applyFont="1" applyFill="1" applyBorder="1" applyAlignment="1">
      <alignment horizontal="justify" vertical="top" wrapText="1"/>
      <protection/>
    </xf>
    <xf numFmtId="0" fontId="15" fillId="0" borderId="0" xfId="0" applyFont="1" applyFill="1" applyAlignment="1">
      <alignment horizontal="justify"/>
    </xf>
    <xf numFmtId="0" fontId="9" fillId="0" borderId="0" xfId="25" applyFont="1" applyFill="1" applyAlignment="1">
      <alignment horizontal="justify" vertical="top" wrapText="1"/>
      <protection/>
    </xf>
    <xf numFmtId="0" fontId="9" fillId="0" borderId="0" xfId="0" applyFont="1" applyFill="1" applyAlignment="1">
      <alignment horizontal="justify" vertical="top"/>
    </xf>
    <xf numFmtId="0" fontId="15" fillId="0" borderId="8"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0" xfId="0" applyFont="1" applyFill="1" applyAlignment="1">
      <alignment horizontal="justify" vertical="top"/>
    </xf>
    <xf numFmtId="0" fontId="21" fillId="0" borderId="0" xfId="0" applyFont="1" applyFill="1" applyAlignment="1">
      <alignment horizontal="justify" vertical="top"/>
    </xf>
    <xf numFmtId="37" fontId="9" fillId="0" borderId="0" xfId="24" applyNumberFormat="1" applyFont="1" applyFill="1" applyAlignment="1">
      <alignment horizontal="justify" wrapText="1"/>
      <protection/>
    </xf>
    <xf numFmtId="0" fontId="18" fillId="0" borderId="0" xfId="0" applyFont="1" applyFill="1" applyAlignment="1">
      <alignment/>
    </xf>
    <xf numFmtId="0" fontId="9" fillId="0" borderId="0" xfId="0" applyFont="1" applyFill="1" applyAlignment="1">
      <alignment horizontal="justify" vertical="top" wrapText="1"/>
    </xf>
    <xf numFmtId="0" fontId="9" fillId="0" borderId="0" xfId="0" applyFont="1" applyFill="1" applyAlignment="1">
      <alignment horizontal="left" vertical="top" wrapText="1"/>
    </xf>
    <xf numFmtId="0" fontId="18" fillId="0" borderId="0" xfId="0" applyFont="1" applyFill="1" applyAlignment="1">
      <alignment horizontal="center" vertical="top" wrapText="1"/>
    </xf>
    <xf numFmtId="0" fontId="15" fillId="0" borderId="0" xfId="23" applyFont="1" applyFill="1" applyAlignment="1">
      <alignment horizontal="justify" vertical="top" wrapText="1"/>
      <protection/>
    </xf>
    <xf numFmtId="0" fontId="15" fillId="0" borderId="0" xfId="23" applyFont="1" applyFill="1" applyAlignment="1">
      <alignment horizontal="center" vertical="top" wrapText="1"/>
      <protection/>
    </xf>
    <xf numFmtId="0" fontId="9" fillId="0" borderId="0" xfId="25" applyFont="1" applyFill="1" applyAlignment="1">
      <alignment horizontal="center" vertical="top"/>
      <protection/>
    </xf>
    <xf numFmtId="195" fontId="9" fillId="0" borderId="0" xfId="16" applyNumberFormat="1" applyFont="1" applyFill="1" applyAlignment="1">
      <alignment horizontal="center"/>
    </xf>
    <xf numFmtId="43" fontId="9" fillId="0" borderId="0" xfId="16" applyFont="1" applyFill="1" applyAlignment="1">
      <alignment horizontal="center"/>
    </xf>
    <xf numFmtId="0" fontId="23" fillId="0" borderId="0" xfId="25" applyFont="1" applyFill="1" applyAlignment="1">
      <alignment horizontal="justify" vertical="top"/>
      <protection/>
    </xf>
    <xf numFmtId="0" fontId="15" fillId="0" borderId="0" xfId="23" applyFont="1" applyFill="1" applyAlignment="1">
      <alignment horizontal="justify" vertical="top"/>
      <protection/>
    </xf>
    <xf numFmtId="0" fontId="9" fillId="0" borderId="0" xfId="23" applyFont="1" applyFill="1" applyAlignment="1">
      <alignment horizontal="left" vertical="top" wrapText="1"/>
      <protection/>
    </xf>
    <xf numFmtId="0" fontId="9" fillId="0" borderId="0" xfId="25" applyFont="1" applyFill="1" applyAlignment="1">
      <alignment horizontal="left" vertical="top"/>
      <protection/>
    </xf>
    <xf numFmtId="0" fontId="9" fillId="0" borderId="0" xfId="25" applyFont="1" applyFill="1" applyAlignment="1">
      <alignment horizontal="left"/>
      <protection/>
    </xf>
    <xf numFmtId="0" fontId="9" fillId="0" borderId="0" xfId="0" applyFont="1" applyFill="1" applyAlignment="1">
      <alignment horizontal="justify" wrapText="1"/>
    </xf>
    <xf numFmtId="0" fontId="9" fillId="0" borderId="0" xfId="0" applyNumberFormat="1" applyFont="1" applyFill="1" applyAlignment="1">
      <alignment horizontal="justify"/>
    </xf>
    <xf numFmtId="0" fontId="9" fillId="0" borderId="0" xfId="25" applyFont="1" applyFill="1" applyAlignment="1">
      <alignment horizontal="justify"/>
      <protection/>
    </xf>
    <xf numFmtId="0" fontId="9" fillId="0" borderId="0" xfId="0" applyFont="1" applyFill="1" applyBorder="1" applyAlignment="1">
      <alignment horizontal="justify" vertical="top"/>
    </xf>
    <xf numFmtId="0" fontId="0" fillId="0" borderId="0" xfId="0" applyFill="1" applyBorder="1" applyAlignment="1">
      <alignment horizontal="justify" vertical="top"/>
    </xf>
    <xf numFmtId="0" fontId="15" fillId="0" borderId="0" xfId="23" applyFont="1" applyFill="1" applyAlignment="1">
      <alignment vertical="top"/>
      <protection/>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146</xdr:row>
      <xdr:rowOff>85725</xdr:rowOff>
    </xdr:from>
    <xdr:to>
      <xdr:col>10</xdr:col>
      <xdr:colOff>114300</xdr:colOff>
      <xdr:row>146</xdr:row>
      <xdr:rowOff>85725</xdr:rowOff>
    </xdr:to>
    <xdr:sp>
      <xdr:nvSpPr>
        <xdr:cNvPr id="1" name="Line 3"/>
        <xdr:cNvSpPr>
          <a:spLocks/>
        </xdr:cNvSpPr>
      </xdr:nvSpPr>
      <xdr:spPr>
        <a:xfrm>
          <a:off x="4029075" y="24774525"/>
          <a:ext cx="1676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146</xdr:row>
      <xdr:rowOff>76200</xdr:rowOff>
    </xdr:from>
    <xdr:to>
      <xdr:col>6</xdr:col>
      <xdr:colOff>228600</xdr:colOff>
      <xdr:row>146</xdr:row>
      <xdr:rowOff>76200</xdr:rowOff>
    </xdr:to>
    <xdr:sp>
      <xdr:nvSpPr>
        <xdr:cNvPr id="2" name="Line 4"/>
        <xdr:cNvSpPr>
          <a:spLocks/>
        </xdr:cNvSpPr>
      </xdr:nvSpPr>
      <xdr:spPr>
        <a:xfrm flipH="1">
          <a:off x="2209800" y="2476500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146</xdr:row>
      <xdr:rowOff>95250</xdr:rowOff>
    </xdr:from>
    <xdr:to>
      <xdr:col>12</xdr:col>
      <xdr:colOff>666750</xdr:colOff>
      <xdr:row>146</xdr:row>
      <xdr:rowOff>104775</xdr:rowOff>
    </xdr:to>
    <xdr:sp>
      <xdr:nvSpPr>
        <xdr:cNvPr id="3" name="Line 5"/>
        <xdr:cNvSpPr>
          <a:spLocks/>
        </xdr:cNvSpPr>
      </xdr:nvSpPr>
      <xdr:spPr>
        <a:xfrm>
          <a:off x="7410450" y="2478405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146</xdr:row>
      <xdr:rowOff>85725</xdr:rowOff>
    </xdr:from>
    <xdr:to>
      <xdr:col>10</xdr:col>
      <xdr:colOff>685800</xdr:colOff>
      <xdr:row>146</xdr:row>
      <xdr:rowOff>85725</xdr:rowOff>
    </xdr:to>
    <xdr:sp>
      <xdr:nvSpPr>
        <xdr:cNvPr id="4" name="Line 7"/>
        <xdr:cNvSpPr>
          <a:spLocks/>
        </xdr:cNvSpPr>
      </xdr:nvSpPr>
      <xdr:spPr>
        <a:xfrm flipH="1">
          <a:off x="5781675" y="247745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view="pageBreakPreview" zoomScaleSheetLayoutView="100" workbookViewId="0" topLeftCell="A19">
      <selection activeCell="F45" sqref="F45"/>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2" t="s">
        <v>1</v>
      </c>
      <c r="B1" s="33"/>
      <c r="C1" s="33"/>
      <c r="D1" s="33"/>
      <c r="E1" s="33"/>
      <c r="F1" s="34"/>
      <c r="G1" s="33"/>
      <c r="H1" s="33"/>
      <c r="I1" s="33"/>
      <c r="J1" s="33"/>
      <c r="K1" s="33"/>
      <c r="L1" s="33"/>
      <c r="M1" s="33"/>
      <c r="N1" s="33"/>
      <c r="O1" s="33"/>
    </row>
    <row r="2" spans="1:15" ht="15">
      <c r="A2" s="32"/>
      <c r="B2" s="33"/>
      <c r="C2" s="33"/>
      <c r="D2" s="33"/>
      <c r="E2" s="33"/>
      <c r="F2" s="33"/>
      <c r="G2" s="33"/>
      <c r="H2" s="33"/>
      <c r="I2" s="33"/>
      <c r="J2" s="33"/>
      <c r="K2" s="33"/>
      <c r="L2" s="33"/>
      <c r="M2" s="33"/>
      <c r="N2" s="33"/>
      <c r="O2" s="33"/>
    </row>
    <row r="3" spans="1:15" ht="15">
      <c r="A3" s="33"/>
      <c r="B3" s="33"/>
      <c r="C3" s="33"/>
      <c r="D3" s="33"/>
      <c r="E3" s="33"/>
      <c r="F3" s="33"/>
      <c r="G3" s="33"/>
      <c r="H3" s="33"/>
      <c r="I3" s="33"/>
      <c r="J3" s="33"/>
      <c r="K3" s="33"/>
      <c r="L3" s="33"/>
      <c r="M3" s="33"/>
      <c r="N3" s="33"/>
      <c r="O3" s="33"/>
    </row>
    <row r="4" spans="1:15" ht="15">
      <c r="A4" s="33"/>
      <c r="B4" s="33"/>
      <c r="C4" s="33"/>
      <c r="D4" s="33"/>
      <c r="E4" s="33"/>
      <c r="F4" s="33"/>
      <c r="G4" s="33"/>
      <c r="H4" s="33"/>
      <c r="I4" s="33"/>
      <c r="J4" s="33"/>
      <c r="K4" s="33"/>
      <c r="L4" s="33"/>
      <c r="M4" s="33"/>
      <c r="N4" s="33"/>
      <c r="O4" s="33"/>
    </row>
    <row r="5" spans="1:15" ht="15">
      <c r="A5" s="33"/>
      <c r="B5" s="33"/>
      <c r="C5" s="33"/>
      <c r="D5" s="33"/>
      <c r="E5" s="33"/>
      <c r="F5" s="33"/>
      <c r="G5" s="33"/>
      <c r="H5" s="33"/>
      <c r="I5" s="33"/>
      <c r="J5" s="33"/>
      <c r="K5" s="33"/>
      <c r="L5" s="33"/>
      <c r="M5" s="33"/>
      <c r="N5" s="33"/>
      <c r="O5" s="33"/>
    </row>
    <row r="6" spans="1:15" ht="15">
      <c r="A6" s="33"/>
      <c r="B6" s="33"/>
      <c r="C6" s="33"/>
      <c r="D6" s="33"/>
      <c r="E6" s="33"/>
      <c r="F6" s="33"/>
      <c r="G6" s="33"/>
      <c r="H6" s="33"/>
      <c r="I6" s="33"/>
      <c r="J6" s="33"/>
      <c r="K6" s="33"/>
      <c r="L6" s="33"/>
      <c r="M6" s="33"/>
      <c r="N6" s="33"/>
      <c r="O6" s="33"/>
    </row>
    <row r="7" spans="1:15" ht="15">
      <c r="A7" s="33"/>
      <c r="B7" s="33"/>
      <c r="C7" s="33"/>
      <c r="D7" s="33"/>
      <c r="E7" s="33"/>
      <c r="F7" s="33"/>
      <c r="G7" s="33"/>
      <c r="H7" s="33"/>
      <c r="I7" s="33"/>
      <c r="J7" s="33"/>
      <c r="K7" s="33"/>
      <c r="L7" s="33"/>
      <c r="M7" s="33"/>
      <c r="N7" s="33"/>
      <c r="O7" s="33"/>
    </row>
    <row r="8" spans="1:15" ht="15">
      <c r="A8" s="33"/>
      <c r="B8" s="33"/>
      <c r="C8" s="33"/>
      <c r="D8" s="33"/>
      <c r="E8" s="33"/>
      <c r="F8" s="33"/>
      <c r="G8" s="33"/>
      <c r="H8" s="33"/>
      <c r="I8" s="33"/>
      <c r="J8" s="33"/>
      <c r="K8" s="33"/>
      <c r="L8" s="33"/>
      <c r="M8" s="33"/>
      <c r="N8" s="33"/>
      <c r="O8" s="33"/>
    </row>
    <row r="9" spans="1:15" ht="15">
      <c r="A9" s="33"/>
      <c r="B9" s="33"/>
      <c r="C9" s="33"/>
      <c r="D9" s="33"/>
      <c r="E9" s="33"/>
      <c r="F9" s="33"/>
      <c r="G9" s="33"/>
      <c r="H9" s="33"/>
      <c r="I9" s="33"/>
      <c r="J9" s="33"/>
      <c r="K9" s="33"/>
      <c r="L9" s="33"/>
      <c r="M9" s="33"/>
      <c r="N9" s="33"/>
      <c r="O9" s="33"/>
    </row>
    <row r="10" spans="1:15" ht="15">
      <c r="A10" s="33"/>
      <c r="B10" s="33"/>
      <c r="C10" s="33"/>
      <c r="D10" s="33"/>
      <c r="E10" s="33"/>
      <c r="F10" s="33"/>
      <c r="G10" s="33"/>
      <c r="H10" s="33"/>
      <c r="I10" s="33"/>
      <c r="J10" s="33"/>
      <c r="K10" s="33"/>
      <c r="L10" s="33"/>
      <c r="M10" s="33"/>
      <c r="N10" s="33"/>
      <c r="O10" s="33"/>
    </row>
    <row r="11" spans="1:15" ht="15">
      <c r="A11" s="33"/>
      <c r="B11" s="33"/>
      <c r="C11" s="33"/>
      <c r="D11" s="33"/>
      <c r="E11" s="33"/>
      <c r="F11" s="33"/>
      <c r="G11" s="33"/>
      <c r="H11" s="33"/>
      <c r="I11" s="33"/>
      <c r="J11" s="33"/>
      <c r="K11" s="33"/>
      <c r="L11" s="33"/>
      <c r="M11" s="33"/>
      <c r="N11" s="33"/>
      <c r="O11" s="33"/>
    </row>
    <row r="12" spans="1:15" ht="15">
      <c r="A12" s="33"/>
      <c r="B12" s="33"/>
      <c r="C12" s="33"/>
      <c r="D12" s="33"/>
      <c r="E12" s="33"/>
      <c r="F12" s="33"/>
      <c r="G12" s="33"/>
      <c r="H12" s="33"/>
      <c r="I12" s="33"/>
      <c r="J12" s="33"/>
      <c r="K12" s="33"/>
      <c r="L12" s="33"/>
      <c r="M12" s="33"/>
      <c r="N12" s="33"/>
      <c r="O12" s="33"/>
    </row>
    <row r="13" spans="1:15" ht="15">
      <c r="A13" s="33"/>
      <c r="B13" s="33"/>
      <c r="C13" s="33"/>
      <c r="D13" s="33"/>
      <c r="E13" s="33"/>
      <c r="F13" s="33"/>
      <c r="G13" s="33"/>
      <c r="H13" s="33"/>
      <c r="I13" s="33"/>
      <c r="J13" s="33"/>
      <c r="K13" s="33"/>
      <c r="L13" s="33"/>
      <c r="M13" s="33"/>
      <c r="N13" s="33"/>
      <c r="O13" s="33"/>
    </row>
    <row r="14" spans="1:15" ht="15">
      <c r="A14" s="33"/>
      <c r="B14" s="33"/>
      <c r="C14" s="33"/>
      <c r="D14" s="33"/>
      <c r="E14" s="33"/>
      <c r="F14" s="33"/>
      <c r="G14" s="33"/>
      <c r="H14" s="33"/>
      <c r="I14" s="33"/>
      <c r="J14" s="33"/>
      <c r="K14" s="33"/>
      <c r="L14" s="33"/>
      <c r="M14" s="33"/>
      <c r="N14" s="33"/>
      <c r="O14" s="33"/>
    </row>
    <row r="15" spans="1:15" ht="15">
      <c r="A15" s="33"/>
      <c r="B15" s="33"/>
      <c r="C15" s="33"/>
      <c r="D15" s="33"/>
      <c r="E15" s="33"/>
      <c r="F15" s="33"/>
      <c r="G15" s="33"/>
      <c r="H15" s="33"/>
      <c r="I15" s="33"/>
      <c r="J15" s="33"/>
      <c r="K15" s="33"/>
      <c r="L15" s="33"/>
      <c r="M15" s="33"/>
      <c r="N15" s="33"/>
      <c r="O15" s="33"/>
    </row>
    <row r="16" spans="1:15" ht="15">
      <c r="A16" s="33"/>
      <c r="B16" s="33"/>
      <c r="C16" s="33"/>
      <c r="D16" s="35"/>
      <c r="E16" s="36"/>
      <c r="F16" s="36"/>
      <c r="G16" s="36"/>
      <c r="H16" s="36"/>
      <c r="I16" s="36"/>
      <c r="J16" s="36"/>
      <c r="K16" s="36"/>
      <c r="L16" s="36"/>
      <c r="M16" s="36"/>
      <c r="N16" s="37"/>
      <c r="O16" s="38"/>
    </row>
    <row r="17" spans="1:15" ht="15">
      <c r="A17" s="33"/>
      <c r="B17" s="33"/>
      <c r="C17" s="33"/>
      <c r="D17" s="39"/>
      <c r="E17" s="40"/>
      <c r="F17" s="40"/>
      <c r="G17" s="40"/>
      <c r="H17" s="40"/>
      <c r="I17" s="40"/>
      <c r="J17" s="40"/>
      <c r="K17" s="40"/>
      <c r="L17" s="40"/>
      <c r="M17" s="40"/>
      <c r="N17" s="41"/>
      <c r="O17" s="38"/>
    </row>
    <row r="18" spans="1:15" ht="15">
      <c r="A18" s="33"/>
      <c r="B18" s="33"/>
      <c r="C18" s="33"/>
      <c r="D18" s="39"/>
      <c r="E18" s="40"/>
      <c r="F18" s="40"/>
      <c r="G18" s="40"/>
      <c r="H18" s="40"/>
      <c r="I18" s="40"/>
      <c r="J18" s="40"/>
      <c r="K18" s="40"/>
      <c r="L18" s="40"/>
      <c r="M18" s="40"/>
      <c r="N18" s="41"/>
      <c r="O18" s="38"/>
    </row>
    <row r="19" spans="1:15" ht="15">
      <c r="A19" s="42"/>
      <c r="B19" s="42"/>
      <c r="C19" s="42"/>
      <c r="D19" s="338" t="s">
        <v>60</v>
      </c>
      <c r="E19" s="339"/>
      <c r="F19" s="339"/>
      <c r="G19" s="339"/>
      <c r="H19" s="339"/>
      <c r="I19" s="339"/>
      <c r="J19" s="339"/>
      <c r="K19" s="339"/>
      <c r="L19" s="339"/>
      <c r="M19" s="339"/>
      <c r="N19" s="340"/>
      <c r="O19" s="38"/>
    </row>
    <row r="20" spans="1:15" ht="15">
      <c r="A20" s="42"/>
      <c r="B20" s="42"/>
      <c r="C20" s="42"/>
      <c r="D20" s="341" t="s">
        <v>61</v>
      </c>
      <c r="E20" s="342"/>
      <c r="F20" s="342"/>
      <c r="G20" s="342"/>
      <c r="H20" s="342"/>
      <c r="I20" s="342"/>
      <c r="J20" s="342"/>
      <c r="K20" s="342"/>
      <c r="L20" s="342"/>
      <c r="M20" s="342"/>
      <c r="N20" s="343"/>
      <c r="O20" s="38"/>
    </row>
    <row r="21" spans="1:15" ht="15">
      <c r="A21" s="42"/>
      <c r="B21" s="42"/>
      <c r="C21" s="42"/>
      <c r="D21" s="43"/>
      <c r="E21" s="44"/>
      <c r="F21" s="44"/>
      <c r="G21" s="44"/>
      <c r="H21" s="44"/>
      <c r="I21" s="44"/>
      <c r="J21" s="44"/>
      <c r="K21" s="44"/>
      <c r="L21" s="44"/>
      <c r="M21" s="44"/>
      <c r="N21" s="45"/>
      <c r="O21" s="38"/>
    </row>
    <row r="22" spans="1:15" ht="15">
      <c r="A22" s="42"/>
      <c r="B22" s="42"/>
      <c r="C22" s="42"/>
      <c r="D22" s="344" t="s">
        <v>183</v>
      </c>
      <c r="E22" s="345"/>
      <c r="F22" s="345"/>
      <c r="G22" s="345"/>
      <c r="H22" s="345"/>
      <c r="I22" s="345"/>
      <c r="J22" s="345"/>
      <c r="K22" s="345"/>
      <c r="L22" s="345"/>
      <c r="M22" s="345"/>
      <c r="N22" s="346"/>
      <c r="O22" s="38"/>
    </row>
    <row r="23" spans="1:15" ht="15">
      <c r="A23" s="42"/>
      <c r="B23" s="42"/>
      <c r="C23" s="42"/>
      <c r="D23" s="344" t="s">
        <v>235</v>
      </c>
      <c r="E23" s="347"/>
      <c r="F23" s="347"/>
      <c r="G23" s="347"/>
      <c r="H23" s="347"/>
      <c r="I23" s="347"/>
      <c r="J23" s="347"/>
      <c r="K23" s="347"/>
      <c r="L23" s="347"/>
      <c r="M23" s="347"/>
      <c r="N23" s="348"/>
      <c r="O23" s="38"/>
    </row>
    <row r="24" spans="1:15" ht="15">
      <c r="A24" s="33"/>
      <c r="B24" s="33"/>
      <c r="C24" s="33"/>
      <c r="D24" s="39"/>
      <c r="E24" s="40"/>
      <c r="F24" s="40"/>
      <c r="G24" s="40"/>
      <c r="H24" s="40"/>
      <c r="I24" s="40"/>
      <c r="J24" s="40"/>
      <c r="K24" s="40"/>
      <c r="L24" s="40"/>
      <c r="M24" s="40"/>
      <c r="N24" s="41"/>
      <c r="O24" s="38"/>
    </row>
    <row r="25" spans="1:15" ht="15">
      <c r="A25" s="33"/>
      <c r="B25" s="33"/>
      <c r="C25" s="33"/>
      <c r="D25" s="39"/>
      <c r="E25" s="40"/>
      <c r="F25" s="40"/>
      <c r="G25" s="40"/>
      <c r="H25" s="40"/>
      <c r="I25" s="40"/>
      <c r="J25" s="40"/>
      <c r="K25" s="40"/>
      <c r="L25" s="40"/>
      <c r="M25" s="40"/>
      <c r="N25" s="41"/>
      <c r="O25" s="38"/>
    </row>
    <row r="26" spans="1:15" ht="15">
      <c r="A26" s="33"/>
      <c r="B26" s="33"/>
      <c r="C26" s="33"/>
      <c r="D26" s="46" t="s">
        <v>59</v>
      </c>
      <c r="E26" s="47"/>
      <c r="F26" s="47"/>
      <c r="G26" s="47"/>
      <c r="H26" s="47"/>
      <c r="I26" s="47"/>
      <c r="J26" s="47"/>
      <c r="K26" s="47"/>
      <c r="L26" s="47"/>
      <c r="M26" s="47"/>
      <c r="N26" s="48"/>
      <c r="O26" s="38"/>
    </row>
    <row r="27" spans="1:15" ht="15">
      <c r="A27" s="33"/>
      <c r="B27" s="33"/>
      <c r="C27" s="33"/>
      <c r="D27" s="38"/>
      <c r="E27" s="38"/>
      <c r="F27" s="38"/>
      <c r="G27" s="38"/>
      <c r="H27" s="38"/>
      <c r="I27" s="38"/>
      <c r="J27" s="38"/>
      <c r="K27" s="38"/>
      <c r="L27" s="38"/>
      <c r="M27" s="38"/>
      <c r="N27" s="38"/>
      <c r="O27" s="33"/>
    </row>
    <row r="28" spans="1:15" ht="15">
      <c r="A28" s="33"/>
      <c r="B28" s="33"/>
      <c r="C28" s="33"/>
      <c r="D28" s="33"/>
      <c r="E28" s="33"/>
      <c r="F28" s="33"/>
      <c r="G28" s="33"/>
      <c r="H28" s="33"/>
      <c r="I28" s="33"/>
      <c r="J28" s="33"/>
      <c r="K28" s="33"/>
      <c r="L28" s="33"/>
      <c r="M28" s="33"/>
      <c r="N28" s="33"/>
      <c r="O28" s="33"/>
    </row>
    <row r="29" spans="1:15" ht="15">
      <c r="A29" s="33"/>
      <c r="B29" s="33"/>
      <c r="C29" s="33"/>
      <c r="D29" s="33"/>
      <c r="E29" s="33"/>
      <c r="F29" s="33"/>
      <c r="G29" s="33"/>
      <c r="H29" s="33"/>
      <c r="I29" s="33"/>
      <c r="J29" s="33"/>
      <c r="K29" s="33"/>
      <c r="L29" s="33"/>
      <c r="M29" s="33"/>
      <c r="N29" s="33"/>
      <c r="O29" s="33"/>
    </row>
    <row r="30" spans="1:15" ht="15">
      <c r="A30" s="33"/>
      <c r="B30" s="33"/>
      <c r="C30" s="33"/>
      <c r="D30" s="33"/>
      <c r="E30" s="33"/>
      <c r="F30" s="33"/>
      <c r="G30" s="33"/>
      <c r="H30" s="33"/>
      <c r="I30" s="33"/>
      <c r="J30" s="33"/>
      <c r="K30" s="33"/>
      <c r="L30" s="33"/>
      <c r="M30" s="33"/>
      <c r="N30" s="33"/>
      <c r="O30" s="33"/>
    </row>
    <row r="31" spans="1:15" ht="15">
      <c r="A31" s="33"/>
      <c r="B31" s="33"/>
      <c r="C31" s="33"/>
      <c r="D31" s="33"/>
      <c r="E31" s="33"/>
      <c r="F31" s="33"/>
      <c r="G31" s="33"/>
      <c r="H31" s="33"/>
      <c r="I31" s="33"/>
      <c r="J31" s="33"/>
      <c r="K31" s="33"/>
      <c r="L31" s="33"/>
      <c r="M31" s="33"/>
      <c r="N31" s="33"/>
      <c r="O31" s="33"/>
    </row>
    <row r="32" spans="1:15" ht="15">
      <c r="A32" s="33"/>
      <c r="B32" s="33"/>
      <c r="C32" s="33"/>
      <c r="D32" s="33"/>
      <c r="E32" s="33"/>
      <c r="F32" s="33"/>
      <c r="G32" s="33"/>
      <c r="H32" s="33"/>
      <c r="I32" s="33"/>
      <c r="J32" s="33"/>
      <c r="K32" s="33"/>
      <c r="L32" s="33"/>
      <c r="M32" s="33"/>
      <c r="N32" s="33"/>
      <c r="O32" s="33"/>
    </row>
    <row r="33" spans="1:15" ht="15">
      <c r="A33" s="33"/>
      <c r="B33" s="33"/>
      <c r="C33" s="33"/>
      <c r="D33" s="33"/>
      <c r="E33" s="33"/>
      <c r="F33" s="33"/>
      <c r="G33" s="33"/>
      <c r="H33" s="33"/>
      <c r="I33" s="33"/>
      <c r="J33" s="33"/>
      <c r="K33" s="33"/>
      <c r="L33" s="33"/>
      <c r="M33" s="33"/>
      <c r="N33" s="33"/>
      <c r="O33" s="33"/>
    </row>
    <row r="34" spans="1:15" ht="15">
      <c r="A34" s="33"/>
      <c r="B34" s="33"/>
      <c r="C34" s="33"/>
      <c r="D34" s="33"/>
      <c r="E34" s="33"/>
      <c r="F34" s="33"/>
      <c r="G34" s="33"/>
      <c r="H34" s="33"/>
      <c r="I34" s="33"/>
      <c r="J34" s="33"/>
      <c r="K34" s="33"/>
      <c r="L34" s="33"/>
      <c r="M34" s="33"/>
      <c r="N34" s="33"/>
      <c r="O34" s="33"/>
    </row>
    <row r="35" spans="1:15" ht="15">
      <c r="A35" s="33"/>
      <c r="B35" s="33"/>
      <c r="C35" s="33"/>
      <c r="D35" s="33"/>
      <c r="E35" s="33"/>
      <c r="F35" s="33"/>
      <c r="G35" s="33"/>
      <c r="H35" s="33"/>
      <c r="I35" s="33"/>
      <c r="J35" s="33"/>
      <c r="K35" s="33"/>
      <c r="L35" s="33"/>
      <c r="M35" s="33"/>
      <c r="N35" s="33"/>
      <c r="O35" s="33"/>
    </row>
    <row r="36" spans="1:15" ht="15">
      <c r="A36" s="33"/>
      <c r="B36" s="33"/>
      <c r="C36" s="33"/>
      <c r="D36" s="33"/>
      <c r="E36" s="33"/>
      <c r="F36" s="33"/>
      <c r="G36" s="33"/>
      <c r="H36" s="33"/>
      <c r="I36" s="33"/>
      <c r="J36" s="33"/>
      <c r="K36" s="33"/>
      <c r="L36" s="33"/>
      <c r="M36" s="33"/>
      <c r="N36" s="33"/>
      <c r="O36" s="33"/>
    </row>
    <row r="37" spans="1:15" ht="15">
      <c r="A37" s="33"/>
      <c r="B37" s="33"/>
      <c r="C37" s="33"/>
      <c r="D37" s="33"/>
      <c r="E37" s="33"/>
      <c r="F37" s="33"/>
      <c r="G37" s="33"/>
      <c r="H37" s="33"/>
      <c r="I37" s="33"/>
      <c r="J37" s="33"/>
      <c r="K37" s="33"/>
      <c r="L37" s="33"/>
      <c r="M37" s="33"/>
      <c r="N37" s="33"/>
      <c r="O37" s="33"/>
    </row>
    <row r="38" spans="1:15" ht="15">
      <c r="A38" s="33"/>
      <c r="B38" s="33"/>
      <c r="C38" s="33"/>
      <c r="D38" s="33"/>
      <c r="E38" s="33"/>
      <c r="F38" s="33"/>
      <c r="G38" s="33"/>
      <c r="H38" s="33"/>
      <c r="I38" s="33"/>
      <c r="J38" s="33"/>
      <c r="K38" s="33"/>
      <c r="L38" s="33"/>
      <c r="M38" s="33"/>
      <c r="N38" s="33"/>
      <c r="O38" s="33"/>
    </row>
    <row r="39" spans="1:15" ht="15">
      <c r="A39" s="33"/>
      <c r="B39" s="33"/>
      <c r="C39" s="33"/>
      <c r="D39" s="33"/>
      <c r="E39" s="33"/>
      <c r="F39" s="33"/>
      <c r="G39" s="33"/>
      <c r="H39" s="33"/>
      <c r="I39" s="33"/>
      <c r="J39" s="33"/>
      <c r="K39" s="33"/>
      <c r="L39" s="33"/>
      <c r="M39" s="33"/>
      <c r="N39" s="33"/>
      <c r="O39" s="33"/>
    </row>
    <row r="40" spans="1:15" ht="15">
      <c r="A40" s="33"/>
      <c r="B40" s="33"/>
      <c r="C40" s="33"/>
      <c r="D40" s="33"/>
      <c r="E40" s="33"/>
      <c r="F40" s="33"/>
      <c r="G40" s="33"/>
      <c r="H40" s="33"/>
      <c r="I40" s="33"/>
      <c r="J40" s="33"/>
      <c r="K40" s="33"/>
      <c r="L40" s="33"/>
      <c r="M40" s="33"/>
      <c r="N40" s="33"/>
      <c r="O40" s="33"/>
    </row>
    <row r="41" spans="1:15" ht="15">
      <c r="A41" s="33"/>
      <c r="B41" s="33"/>
      <c r="C41" s="33"/>
      <c r="D41" s="33"/>
      <c r="E41" s="33"/>
      <c r="F41" s="33"/>
      <c r="G41" s="33"/>
      <c r="H41" s="33"/>
      <c r="I41" s="33"/>
      <c r="J41" s="33"/>
      <c r="K41" s="33"/>
      <c r="L41" s="33"/>
      <c r="M41" s="33"/>
      <c r="N41" s="33"/>
      <c r="O41" s="33"/>
    </row>
    <row r="42" spans="1:15" ht="15">
      <c r="A42" s="33"/>
      <c r="B42" s="33"/>
      <c r="C42" s="33"/>
      <c r="D42" s="33"/>
      <c r="E42" s="33"/>
      <c r="F42" s="33"/>
      <c r="G42" s="33"/>
      <c r="H42" s="33"/>
      <c r="I42" s="33"/>
      <c r="J42" s="33"/>
      <c r="K42" s="33"/>
      <c r="L42" s="33"/>
      <c r="M42" s="33"/>
      <c r="N42" s="33"/>
      <c r="O42" s="33"/>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2"/>
  <sheetViews>
    <sheetView showGridLines="0" view="pageBreakPreview" zoomScaleSheetLayoutView="100" workbookViewId="0" topLeftCell="A28">
      <selection activeCell="F45" sqref="F45"/>
    </sheetView>
  </sheetViews>
  <sheetFormatPr defaultColWidth="9.140625" defaultRowHeight="12.75"/>
  <cols>
    <col min="1" max="1" width="2.421875" style="4" customWidth="1"/>
    <col min="2" max="2" width="18.8515625" style="4" customWidth="1"/>
    <col min="3" max="3" width="7.00390625" style="4" customWidth="1"/>
    <col min="4" max="4" width="5.421875" style="4" customWidth="1"/>
    <col min="5" max="5" width="0.5625" style="4" customWidth="1"/>
    <col min="6" max="6" width="12.7109375" style="5" customWidth="1"/>
    <col min="7" max="7" width="1.7109375" style="5" customWidth="1"/>
    <col min="8" max="8" width="12.7109375" style="4" customWidth="1"/>
    <col min="9" max="9" width="1.8515625" style="4" customWidth="1"/>
    <col min="10" max="10" width="12.7109375" style="5"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3" t="s">
        <v>3</v>
      </c>
      <c r="B4" s="8"/>
      <c r="C4" s="8"/>
      <c r="D4" s="8"/>
      <c r="E4" s="8"/>
      <c r="F4" s="9"/>
      <c r="G4" s="9"/>
      <c r="H4" s="8"/>
      <c r="I4" s="8"/>
      <c r="J4" s="9"/>
      <c r="K4" s="9"/>
      <c r="L4" s="8"/>
      <c r="M4" s="24"/>
    </row>
    <row r="7" spans="1:12" ht="12.75">
      <c r="A7" s="10"/>
      <c r="B7" s="11"/>
      <c r="C7" s="11"/>
      <c r="D7" s="11"/>
      <c r="E7" s="11"/>
      <c r="F7" s="12"/>
      <c r="G7" s="12"/>
      <c r="H7" s="11"/>
      <c r="I7" s="11"/>
      <c r="J7" s="12"/>
      <c r="K7" s="12"/>
      <c r="L7" s="13"/>
    </row>
    <row r="8" spans="1:12" ht="12.75">
      <c r="A8" s="349" t="s">
        <v>66</v>
      </c>
      <c r="B8" s="350"/>
      <c r="C8" s="350"/>
      <c r="D8" s="350"/>
      <c r="E8" s="350"/>
      <c r="F8" s="350"/>
      <c r="G8" s="350"/>
      <c r="H8" s="350"/>
      <c r="I8" s="350"/>
      <c r="J8" s="350"/>
      <c r="K8" s="350"/>
      <c r="L8" s="351"/>
    </row>
    <row r="9" spans="1:12" ht="12.75">
      <c r="A9" s="352" t="s">
        <v>238</v>
      </c>
      <c r="B9" s="350"/>
      <c r="C9" s="350"/>
      <c r="D9" s="350"/>
      <c r="E9" s="350"/>
      <c r="F9" s="350"/>
      <c r="G9" s="350"/>
      <c r="H9" s="350"/>
      <c r="I9" s="350"/>
      <c r="J9" s="350"/>
      <c r="K9" s="350"/>
      <c r="L9" s="351"/>
    </row>
    <row r="10" spans="1:12" ht="12.75">
      <c r="A10" s="353"/>
      <c r="B10" s="354"/>
      <c r="C10" s="354"/>
      <c r="D10" s="354"/>
      <c r="E10" s="354"/>
      <c r="F10" s="354"/>
      <c r="G10" s="354"/>
      <c r="H10" s="354"/>
      <c r="I10" s="354"/>
      <c r="J10" s="354"/>
      <c r="K10" s="354"/>
      <c r="L10" s="355"/>
    </row>
    <row r="11" spans="1:12" ht="12.75">
      <c r="A11" s="15"/>
      <c r="B11" s="8"/>
      <c r="C11" s="8"/>
      <c r="D11" s="8"/>
      <c r="E11" s="8"/>
      <c r="F11" s="9"/>
      <c r="G11" s="9"/>
      <c r="H11" s="8"/>
      <c r="I11" s="8"/>
      <c r="J11" s="9"/>
      <c r="K11" s="9"/>
      <c r="L11" s="16"/>
    </row>
    <row r="14" spans="6:12" ht="12.75">
      <c r="F14" s="318" t="s">
        <v>109</v>
      </c>
      <c r="G14" s="318"/>
      <c r="H14" s="318"/>
      <c r="J14" s="318" t="s">
        <v>111</v>
      </c>
      <c r="K14" s="318"/>
      <c r="L14" s="318"/>
    </row>
    <row r="15" spans="6:13" ht="12.75">
      <c r="F15" s="318" t="s">
        <v>110</v>
      </c>
      <c r="G15" s="318"/>
      <c r="H15" s="318"/>
      <c r="J15" s="318" t="s">
        <v>222</v>
      </c>
      <c r="K15" s="318"/>
      <c r="L15" s="318"/>
      <c r="M15" s="100"/>
    </row>
    <row r="16" spans="4:12" ht="12.75">
      <c r="D16" s="18" t="s">
        <v>58</v>
      </c>
      <c r="E16" s="18"/>
      <c r="F16" s="18" t="s">
        <v>239</v>
      </c>
      <c r="G16" s="14"/>
      <c r="H16" s="17" t="s">
        <v>221</v>
      </c>
      <c r="I16" s="17"/>
      <c r="J16" s="18" t="s">
        <v>239</v>
      </c>
      <c r="K16" s="14"/>
      <c r="L16" s="17" t="s">
        <v>221</v>
      </c>
    </row>
    <row r="17" spans="4:12" ht="12.75">
      <c r="D17" s="18"/>
      <c r="E17" s="18"/>
      <c r="F17" s="18"/>
      <c r="G17" s="14"/>
      <c r="H17" s="17"/>
      <c r="I17" s="17"/>
      <c r="J17" s="18" t="s">
        <v>84</v>
      </c>
      <c r="K17" s="14"/>
      <c r="L17" s="18" t="s">
        <v>83</v>
      </c>
    </row>
    <row r="18" spans="6:12" s="5" customFormat="1" ht="13.5">
      <c r="F18" s="19" t="s">
        <v>4</v>
      </c>
      <c r="G18" s="25"/>
      <c r="H18" s="131" t="s">
        <v>4</v>
      </c>
      <c r="I18" s="19"/>
      <c r="J18" s="19" t="s">
        <v>4</v>
      </c>
      <c r="K18" s="25"/>
      <c r="L18" s="131" t="s">
        <v>4</v>
      </c>
    </row>
    <row r="19" spans="6:12" s="5" customFormat="1" ht="13.5">
      <c r="F19" s="19"/>
      <c r="G19" s="25"/>
      <c r="H19" s="131"/>
      <c r="I19" s="19"/>
      <c r="J19" s="19"/>
      <c r="K19" s="25"/>
      <c r="L19" s="131"/>
    </row>
    <row r="20" spans="7:11" ht="12.75">
      <c r="G20" s="26"/>
      <c r="H20" s="5"/>
      <c r="K20" s="26"/>
    </row>
    <row r="21" spans="1:12" ht="12.75">
      <c r="A21" s="5" t="s">
        <v>10</v>
      </c>
      <c r="F21" s="101">
        <v>3721252</v>
      </c>
      <c r="G21" s="30"/>
      <c r="H21" s="103">
        <v>4494994</v>
      </c>
      <c r="I21" s="21"/>
      <c r="J21" s="101">
        <v>13902686</v>
      </c>
      <c r="K21" s="30"/>
      <c r="L21" s="21">
        <v>13464267</v>
      </c>
    </row>
    <row r="22" spans="7:12" ht="12.75">
      <c r="G22" s="30"/>
      <c r="H22" s="103"/>
      <c r="I22" s="21"/>
      <c r="J22" s="101"/>
      <c r="K22" s="30"/>
      <c r="L22" s="21"/>
    </row>
    <row r="23" spans="2:13" s="27" customFormat="1" ht="12.75">
      <c r="B23" s="4" t="s">
        <v>7</v>
      </c>
      <c r="C23" s="24"/>
      <c r="E23" s="4"/>
      <c r="F23" s="286">
        <v>-3860261</v>
      </c>
      <c r="G23" s="30"/>
      <c r="H23" s="103">
        <v>-3408948</v>
      </c>
      <c r="I23" s="21"/>
      <c r="J23" s="286">
        <v>-12204882</v>
      </c>
      <c r="K23" s="30"/>
      <c r="L23" s="103">
        <v>-10355188</v>
      </c>
      <c r="M23" s="4"/>
    </row>
    <row r="24" spans="6:12" ht="12.75">
      <c r="F24" s="68"/>
      <c r="G24" s="30"/>
      <c r="H24" s="105"/>
      <c r="I24" s="21"/>
      <c r="J24" s="108"/>
      <c r="K24" s="30"/>
      <c r="L24" s="105"/>
    </row>
    <row r="25" spans="1:12" ht="12.75">
      <c r="A25" s="5" t="s">
        <v>269</v>
      </c>
      <c r="F25" s="20">
        <f>SUM(F21:F24)</f>
        <v>-139009</v>
      </c>
      <c r="G25" s="20"/>
      <c r="H25" s="103">
        <f>SUM(H21:H24)</f>
        <v>1086046</v>
      </c>
      <c r="I25" s="21"/>
      <c r="J25" s="101">
        <f>SUM(J21:J24)</f>
        <v>1697804</v>
      </c>
      <c r="K25" s="30"/>
      <c r="L25" s="103">
        <f>SUM(L21:L24)</f>
        <v>3109079</v>
      </c>
    </row>
    <row r="26" spans="6:12" ht="12.75">
      <c r="F26" s="20"/>
      <c r="G26" s="30"/>
      <c r="H26" s="102"/>
      <c r="I26" s="21"/>
      <c r="J26" s="101"/>
      <c r="K26" s="30"/>
      <c r="L26" s="102"/>
    </row>
    <row r="27" spans="2:12" ht="12.75">
      <c r="B27" s="4" t="s">
        <v>9</v>
      </c>
      <c r="F27" s="101">
        <v>89396</v>
      </c>
      <c r="G27" s="30"/>
      <c r="H27" s="103">
        <v>113087</v>
      </c>
      <c r="I27" s="21"/>
      <c r="J27" s="101">
        <v>366520</v>
      </c>
      <c r="K27" s="30"/>
      <c r="L27" s="21">
        <v>495011</v>
      </c>
    </row>
    <row r="28" spans="2:13" s="27" customFormat="1" ht="12.75">
      <c r="B28" s="4" t="s">
        <v>112</v>
      </c>
      <c r="C28" s="4"/>
      <c r="E28" s="4"/>
      <c r="F28" s="286">
        <v>-752731</v>
      </c>
      <c r="G28" s="30"/>
      <c r="H28" s="103">
        <v>-1004141</v>
      </c>
      <c r="I28" s="21"/>
      <c r="J28" s="286">
        <v>-3150920</v>
      </c>
      <c r="K28" s="30"/>
      <c r="L28" s="103">
        <v>-3510625</v>
      </c>
      <c r="M28" s="4"/>
    </row>
    <row r="29" spans="6:12" ht="12.75">
      <c r="F29" s="68"/>
      <c r="G29" s="30"/>
      <c r="H29" s="105"/>
      <c r="I29" s="21"/>
      <c r="J29" s="108"/>
      <c r="K29" s="30"/>
      <c r="L29" s="105"/>
    </row>
    <row r="30" spans="1:12" ht="12.75">
      <c r="A30" s="65" t="s">
        <v>266</v>
      </c>
      <c r="F30" s="129">
        <f>SUM(F25:F29)</f>
        <v>-802344</v>
      </c>
      <c r="G30" s="75"/>
      <c r="H30" s="106">
        <f>SUM(H25:H29)</f>
        <v>194992</v>
      </c>
      <c r="I30" s="75"/>
      <c r="J30" s="129">
        <f>SUM(J25:J29)</f>
        <v>-1086596</v>
      </c>
      <c r="K30" s="75"/>
      <c r="L30" s="106">
        <f>SUM(L25:L29)</f>
        <v>93465</v>
      </c>
    </row>
    <row r="31" spans="1:12" ht="12.75">
      <c r="A31" s="5"/>
      <c r="F31" s="20"/>
      <c r="G31" s="30"/>
      <c r="H31" s="102"/>
      <c r="I31" s="21"/>
      <c r="J31" s="101"/>
      <c r="K31" s="30"/>
      <c r="L31" s="102"/>
    </row>
    <row r="32" spans="1:12" ht="12.75">
      <c r="A32" s="5"/>
      <c r="B32" s="4" t="s">
        <v>113</v>
      </c>
      <c r="F32" s="101">
        <v>0</v>
      </c>
      <c r="G32" s="92"/>
      <c r="H32" s="102">
        <v>0</v>
      </c>
      <c r="I32" s="103"/>
      <c r="J32" s="101">
        <v>0</v>
      </c>
      <c r="K32" s="92"/>
      <c r="L32" s="102">
        <v>0</v>
      </c>
    </row>
    <row r="33" spans="1:12" ht="12.75">
      <c r="A33" s="5"/>
      <c r="F33" s="68"/>
      <c r="G33" s="30"/>
      <c r="H33" s="105"/>
      <c r="I33" s="21"/>
      <c r="J33" s="108"/>
      <c r="K33" s="30"/>
      <c r="L33" s="105"/>
    </row>
    <row r="34" spans="1:12" ht="12.75">
      <c r="A34" s="65" t="s">
        <v>217</v>
      </c>
      <c r="F34" s="129">
        <f>SUM(F30:F33)</f>
        <v>-802344</v>
      </c>
      <c r="G34" s="75"/>
      <c r="H34" s="106">
        <f>SUM(H30:H33)</f>
        <v>194992</v>
      </c>
      <c r="I34" s="75"/>
      <c r="J34" s="129">
        <f>SUM(J30:J33)</f>
        <v>-1086596</v>
      </c>
      <c r="K34" s="75"/>
      <c r="L34" s="106">
        <f>SUM(L30:L33)</f>
        <v>93465</v>
      </c>
    </row>
    <row r="35" spans="6:12" ht="12.75">
      <c r="F35" s="20"/>
      <c r="G35" s="30"/>
      <c r="H35" s="102"/>
      <c r="I35" s="21"/>
      <c r="J35" s="101"/>
      <c r="K35" s="30"/>
      <c r="L35" s="102"/>
    </row>
    <row r="36" spans="2:12" ht="12.75">
      <c r="B36" s="4" t="s">
        <v>270</v>
      </c>
      <c r="D36" s="81" t="s">
        <v>47</v>
      </c>
      <c r="E36" s="17"/>
      <c r="F36" s="101">
        <v>154000</v>
      </c>
      <c r="G36" s="30"/>
      <c r="H36" s="103">
        <v>-72690</v>
      </c>
      <c r="I36" s="31"/>
      <c r="J36" s="101">
        <v>240000</v>
      </c>
      <c r="K36" s="30"/>
      <c r="L36" s="141">
        <v>-44690</v>
      </c>
    </row>
    <row r="37" spans="4:12" ht="12.75">
      <c r="D37" s="81"/>
      <c r="E37" s="17"/>
      <c r="F37" s="277"/>
      <c r="G37" s="30"/>
      <c r="H37" s="105"/>
      <c r="I37" s="21"/>
      <c r="J37" s="278"/>
      <c r="K37" s="30"/>
      <c r="L37" s="105"/>
    </row>
    <row r="38" spans="1:12" ht="13.5" thickBot="1">
      <c r="A38" s="65" t="s">
        <v>267</v>
      </c>
      <c r="D38" s="81" t="s">
        <v>39</v>
      </c>
      <c r="F38" s="279">
        <f>SUM(F34:F37)</f>
        <v>-648344</v>
      </c>
      <c r="G38" s="30"/>
      <c r="H38" s="107">
        <f>SUM(H34:H37)</f>
        <v>122302</v>
      </c>
      <c r="I38" s="21"/>
      <c r="J38" s="279">
        <f>SUM(J34:J37)</f>
        <v>-846596</v>
      </c>
      <c r="K38" s="30"/>
      <c r="L38" s="107">
        <f>SUM(L34:L37)</f>
        <v>48775</v>
      </c>
    </row>
    <row r="39" spans="1:12" ht="12.75">
      <c r="A39" s="5"/>
      <c r="D39" s="81"/>
      <c r="F39" s="30"/>
      <c r="G39" s="30"/>
      <c r="H39" s="104"/>
      <c r="I39" s="21"/>
      <c r="J39" s="92"/>
      <c r="K39" s="30"/>
      <c r="L39" s="104"/>
    </row>
    <row r="40" spans="1:12" ht="12.75">
      <c r="A40" s="5" t="s">
        <v>114</v>
      </c>
      <c r="D40" s="27"/>
      <c r="F40" s="20"/>
      <c r="G40" s="30"/>
      <c r="H40" s="104"/>
      <c r="I40" s="21"/>
      <c r="J40" s="101"/>
      <c r="K40" s="30"/>
      <c r="L40" s="104"/>
    </row>
    <row r="41" spans="1:12" ht="12.75">
      <c r="A41" s="5"/>
      <c r="B41" s="4" t="s">
        <v>115</v>
      </c>
      <c r="D41" s="27"/>
      <c r="F41" s="130">
        <f>F38</f>
        <v>-648344</v>
      </c>
      <c r="G41" s="90"/>
      <c r="H41" s="94">
        <f>H38</f>
        <v>122302</v>
      </c>
      <c r="I41" s="90"/>
      <c r="J41" s="130">
        <f>J38</f>
        <v>-846596</v>
      </c>
      <c r="K41" s="90"/>
      <c r="L41" s="94">
        <f>L38</f>
        <v>48775</v>
      </c>
    </row>
    <row r="42" spans="1:12" ht="12.75">
      <c r="A42" s="5"/>
      <c r="B42" s="4" t="s">
        <v>87</v>
      </c>
      <c r="D42" s="27"/>
      <c r="F42" s="101">
        <v>0</v>
      </c>
      <c r="G42" s="92"/>
      <c r="H42" s="104">
        <v>0</v>
      </c>
      <c r="I42" s="103"/>
      <c r="J42" s="101">
        <v>0</v>
      </c>
      <c r="K42" s="92"/>
      <c r="L42" s="104">
        <v>0</v>
      </c>
    </row>
    <row r="43" spans="1:12" ht="13.5" thickBot="1">
      <c r="A43" s="65" t="s">
        <v>267</v>
      </c>
      <c r="D43" s="27"/>
      <c r="F43" s="109">
        <f>SUM(F41:F42)</f>
        <v>-648344</v>
      </c>
      <c r="G43" s="30"/>
      <c r="H43" s="107">
        <f>SUM(H41:H42)</f>
        <v>122302</v>
      </c>
      <c r="I43" s="21"/>
      <c r="J43" s="109">
        <f>SUM(J41:J42)</f>
        <v>-846596</v>
      </c>
      <c r="K43" s="30"/>
      <c r="L43" s="107">
        <f>SUM(L41:L42)</f>
        <v>48775</v>
      </c>
    </row>
    <row r="44" spans="1:12" ht="12.75">
      <c r="A44" s="5"/>
      <c r="D44" s="27"/>
      <c r="F44" s="20"/>
      <c r="G44" s="30"/>
      <c r="H44" s="71"/>
      <c r="I44" s="21"/>
      <c r="J44" s="20"/>
      <c r="K44" s="30"/>
      <c r="L44" s="90"/>
    </row>
    <row r="45" spans="1:12" ht="12.75">
      <c r="A45" s="5"/>
      <c r="D45" s="27"/>
      <c r="F45" s="20"/>
      <c r="G45" s="30"/>
      <c r="H45" s="71"/>
      <c r="I45" s="21"/>
      <c r="J45" s="20"/>
      <c r="K45" s="30"/>
      <c r="L45" s="90"/>
    </row>
    <row r="46" spans="1:12" ht="12.75">
      <c r="A46" s="5" t="s">
        <v>116</v>
      </c>
      <c r="D46" s="27"/>
      <c r="F46" s="20"/>
      <c r="G46" s="30"/>
      <c r="H46" s="71"/>
      <c r="I46" s="21"/>
      <c r="J46" s="20"/>
      <c r="K46" s="30"/>
      <c r="L46" s="90"/>
    </row>
    <row r="47" spans="1:12" ht="12.75">
      <c r="A47" s="5"/>
      <c r="D47" s="27"/>
      <c r="F47" s="20"/>
      <c r="G47" s="30"/>
      <c r="H47" s="71"/>
      <c r="I47" s="21"/>
      <c r="J47" s="20"/>
      <c r="K47" s="30"/>
      <c r="L47" s="90"/>
    </row>
    <row r="48" spans="1:12" ht="13.5" thickBot="1">
      <c r="A48" s="76" t="s">
        <v>117</v>
      </c>
      <c r="D48" s="81" t="s">
        <v>140</v>
      </c>
      <c r="F48" s="259">
        <f>F38/163000000*100</f>
        <v>-0.39775705521472393</v>
      </c>
      <c r="G48" s="110"/>
      <c r="H48" s="258">
        <f>H38/16300000*10</f>
        <v>0.0750319018404908</v>
      </c>
      <c r="I48" s="110"/>
      <c r="J48" s="259">
        <f>J38/16300000*10</f>
        <v>-0.5193840490797546</v>
      </c>
      <c r="K48" s="110"/>
      <c r="L48" s="258">
        <f>L38/16300000*10</f>
        <v>0.029923312883435582</v>
      </c>
    </row>
    <row r="49" spans="4:12" ht="12.75">
      <c r="D49" s="27"/>
      <c r="F49" s="113"/>
      <c r="G49" s="111"/>
      <c r="H49" s="114"/>
      <c r="I49" s="114"/>
      <c r="J49" s="113"/>
      <c r="K49" s="111"/>
      <c r="L49" s="114"/>
    </row>
    <row r="50" spans="1:12" ht="13.5" thickBot="1">
      <c r="A50" s="76" t="s">
        <v>118</v>
      </c>
      <c r="F50" s="115" t="s">
        <v>142</v>
      </c>
      <c r="G50" s="111"/>
      <c r="H50" s="112" t="s">
        <v>142</v>
      </c>
      <c r="I50" s="114"/>
      <c r="J50" s="115" t="s">
        <v>142</v>
      </c>
      <c r="K50" s="111"/>
      <c r="L50" s="112" t="s">
        <v>142</v>
      </c>
    </row>
    <row r="51" spans="1:12" ht="12.75">
      <c r="A51" s="5"/>
      <c r="F51" s="20"/>
      <c r="G51" s="30"/>
      <c r="H51" s="21"/>
      <c r="I51" s="21"/>
      <c r="J51" s="20"/>
      <c r="K51" s="30"/>
      <c r="L51" s="21"/>
    </row>
    <row r="52" spans="6:12" ht="12.75">
      <c r="F52" s="66"/>
      <c r="G52" s="66"/>
      <c r="H52" s="67"/>
      <c r="I52" s="67"/>
      <c r="J52" s="66"/>
      <c r="K52" s="66"/>
      <c r="L52" s="67"/>
    </row>
    <row r="53" spans="6:12" ht="12.75">
      <c r="F53" s="66"/>
      <c r="G53" s="66"/>
      <c r="H53" s="67"/>
      <c r="I53" s="67"/>
      <c r="J53" s="66"/>
      <c r="K53" s="66"/>
      <c r="L53" s="67"/>
    </row>
    <row r="54" spans="1:12" ht="12.75" customHeight="1">
      <c r="A54" s="319"/>
      <c r="B54" s="320"/>
      <c r="C54" s="320"/>
      <c r="D54" s="320"/>
      <c r="E54" s="320"/>
      <c r="F54" s="320"/>
      <c r="G54" s="320"/>
      <c r="H54" s="320"/>
      <c r="I54" s="88"/>
      <c r="J54" s="88"/>
      <c r="K54" s="88"/>
      <c r="L54" s="88"/>
    </row>
    <row r="55" spans="1:11" ht="12.75">
      <c r="A55" s="320"/>
      <c r="B55" s="320"/>
      <c r="C55" s="320"/>
      <c r="D55" s="320"/>
      <c r="E55" s="320"/>
      <c r="F55" s="320"/>
      <c r="G55" s="320"/>
      <c r="H55" s="320"/>
      <c r="J55" s="4"/>
      <c r="K55" s="4"/>
    </row>
    <row r="56" spans="1:12" ht="12.75" customHeight="1">
      <c r="A56" s="319" t="s">
        <v>240</v>
      </c>
      <c r="B56" s="319"/>
      <c r="C56" s="319"/>
      <c r="D56" s="319"/>
      <c r="E56" s="319"/>
      <c r="F56" s="319"/>
      <c r="G56" s="319"/>
      <c r="H56" s="319"/>
      <c r="I56" s="322"/>
      <c r="J56" s="322"/>
      <c r="K56" s="322"/>
      <c r="L56" s="322"/>
    </row>
    <row r="57" spans="1:12" ht="27.75" customHeight="1">
      <c r="A57" s="319"/>
      <c r="B57" s="319"/>
      <c r="C57" s="319"/>
      <c r="D57" s="319"/>
      <c r="E57" s="319"/>
      <c r="F57" s="319"/>
      <c r="G57" s="319"/>
      <c r="H57" s="319"/>
      <c r="I57" s="322"/>
      <c r="J57" s="322"/>
      <c r="K57" s="322"/>
      <c r="L57" s="322"/>
    </row>
    <row r="59" spans="1:12" ht="12.75">
      <c r="A59" s="321"/>
      <c r="B59" s="321"/>
      <c r="C59" s="321"/>
      <c r="D59" s="321"/>
      <c r="E59" s="321"/>
      <c r="F59" s="321"/>
      <c r="G59" s="321"/>
      <c r="H59" s="321"/>
      <c r="I59" s="321"/>
      <c r="J59" s="321"/>
      <c r="K59" s="321"/>
      <c r="L59" s="321"/>
    </row>
    <row r="60" spans="1:12" ht="12.75">
      <c r="A60" s="321"/>
      <c r="B60" s="321"/>
      <c r="C60" s="321"/>
      <c r="D60" s="321"/>
      <c r="E60" s="321"/>
      <c r="F60" s="321"/>
      <c r="G60" s="321"/>
      <c r="H60" s="321"/>
      <c r="I60" s="321"/>
      <c r="J60" s="321"/>
      <c r="K60" s="321"/>
      <c r="L60" s="321"/>
    </row>
    <row r="61" spans="1:12" ht="12.75">
      <c r="A61" s="321"/>
      <c r="B61" s="321"/>
      <c r="C61" s="321"/>
      <c r="D61" s="321"/>
      <c r="E61" s="321"/>
      <c r="F61" s="321"/>
      <c r="G61" s="321"/>
      <c r="H61" s="321"/>
      <c r="I61" s="321"/>
      <c r="J61" s="321"/>
      <c r="K61" s="321"/>
      <c r="L61" s="321"/>
    </row>
    <row r="62" spans="1:12" ht="12.75">
      <c r="A62" s="29"/>
      <c r="B62" s="29"/>
      <c r="C62" s="29"/>
      <c r="D62" s="29"/>
      <c r="E62" s="29"/>
      <c r="F62" s="29"/>
      <c r="G62" s="29"/>
      <c r="H62" s="29"/>
      <c r="I62" s="29"/>
      <c r="J62" s="29"/>
      <c r="K62" s="29"/>
      <c r="L62" s="29"/>
    </row>
  </sheetData>
  <mergeCells count="10">
    <mergeCell ref="A54:H55"/>
    <mergeCell ref="F15:H15"/>
    <mergeCell ref="J15:L15"/>
    <mergeCell ref="A59:L61"/>
    <mergeCell ref="A56:L57"/>
    <mergeCell ref="A8:L8"/>
    <mergeCell ref="A9:L9"/>
    <mergeCell ref="A10:L10"/>
    <mergeCell ref="J14:L14"/>
    <mergeCell ref="F14:H14"/>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1"/>
  <sheetViews>
    <sheetView showGridLines="0" view="pageBreakPreview" zoomScaleSheetLayoutView="100" workbookViewId="0" topLeftCell="A61">
      <selection activeCell="F45" sqref="F45"/>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1.28515625" style="4" customWidth="1"/>
    <col min="6" max="6" width="14.28125" style="5" customWidth="1"/>
    <col min="7" max="7" width="2.574218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49" t="s">
        <v>241</v>
      </c>
      <c r="B8" s="350"/>
      <c r="C8" s="350"/>
      <c r="D8" s="350"/>
      <c r="E8" s="350"/>
      <c r="F8" s="350"/>
      <c r="G8" s="350"/>
      <c r="H8" s="351"/>
    </row>
    <row r="9" spans="1:8" ht="12.75">
      <c r="A9" s="323"/>
      <c r="B9" s="354"/>
      <c r="C9" s="354"/>
      <c r="D9" s="354"/>
      <c r="E9" s="354"/>
      <c r="F9" s="354"/>
      <c r="G9" s="354"/>
      <c r="H9" s="355"/>
    </row>
    <row r="10" spans="1:8" ht="12" customHeight="1">
      <c r="A10" s="15"/>
      <c r="B10" s="8"/>
      <c r="C10" s="8"/>
      <c r="D10" s="8"/>
      <c r="E10" s="8"/>
      <c r="F10" s="9"/>
      <c r="G10" s="8"/>
      <c r="H10" s="16"/>
    </row>
    <row r="11" ht="12" customHeight="1"/>
    <row r="12" ht="12" customHeight="1"/>
    <row r="13" spans="6:8" ht="12.75">
      <c r="F13" s="18" t="s">
        <v>82</v>
      </c>
      <c r="H13" s="18" t="s">
        <v>82</v>
      </c>
    </row>
    <row r="14" spans="6:8" ht="12.75">
      <c r="F14" s="18" t="s">
        <v>239</v>
      </c>
      <c r="H14" s="18" t="s">
        <v>221</v>
      </c>
    </row>
    <row r="15" spans="4:8" ht="12.75">
      <c r="D15" s="18" t="s">
        <v>58</v>
      </c>
      <c r="E15" s="17"/>
      <c r="F15" s="18" t="s">
        <v>84</v>
      </c>
      <c r="H15" s="18" t="s">
        <v>83</v>
      </c>
    </row>
    <row r="16" spans="6:8" ht="13.5">
      <c r="F16" s="19" t="s">
        <v>4</v>
      </c>
      <c r="H16" s="19" t="s">
        <v>4</v>
      </c>
    </row>
    <row r="17" spans="6:8" ht="12.75">
      <c r="F17" s="20"/>
      <c r="H17" s="75"/>
    </row>
    <row r="18" spans="2:8" ht="12.75">
      <c r="B18" s="4" t="s">
        <v>107</v>
      </c>
      <c r="D18" s="81" t="s">
        <v>126</v>
      </c>
      <c r="F18" s="101">
        <v>6019002</v>
      </c>
      <c r="G18" s="21"/>
      <c r="H18" s="21">
        <v>5999665</v>
      </c>
    </row>
    <row r="19" spans="2:8" ht="12.75">
      <c r="B19" s="4" t="s">
        <v>206</v>
      </c>
      <c r="D19" s="81"/>
      <c r="F19" s="286">
        <v>2404704</v>
      </c>
      <c r="G19" s="21"/>
      <c r="H19" s="21">
        <v>2449585</v>
      </c>
    </row>
    <row r="20" spans="2:8" ht="13.5" thickBot="1">
      <c r="B20" s="5" t="s">
        <v>98</v>
      </c>
      <c r="D20" s="81"/>
      <c r="F20" s="22">
        <f>SUM(F18:F19)</f>
        <v>8423706</v>
      </c>
      <c r="G20" s="21"/>
      <c r="H20" s="77">
        <f>SUM(H18:H19)</f>
        <v>8449250</v>
      </c>
    </row>
    <row r="21" spans="2:8" ht="12.75">
      <c r="B21" s="21"/>
      <c r="D21" s="17"/>
      <c r="F21" s="30"/>
      <c r="G21" s="21"/>
      <c r="H21" s="31"/>
    </row>
    <row r="22" spans="2:8" ht="12.75">
      <c r="B22" s="4" t="s">
        <v>100</v>
      </c>
      <c r="D22" s="21"/>
      <c r="F22" s="133">
        <v>6122400</v>
      </c>
      <c r="G22" s="21"/>
      <c r="H22" s="254">
        <v>7375418</v>
      </c>
    </row>
    <row r="23" spans="2:8" ht="12.75">
      <c r="B23" s="4" t="s">
        <v>101</v>
      </c>
      <c r="D23" s="21"/>
      <c r="F23" s="134">
        <v>5108062</v>
      </c>
      <c r="G23" s="21"/>
      <c r="H23" s="252">
        <v>4570102</v>
      </c>
    </row>
    <row r="24" spans="2:8" ht="12.75">
      <c r="B24" s="4" t="s">
        <v>102</v>
      </c>
      <c r="D24" s="21"/>
      <c r="F24" s="134">
        <v>148334</v>
      </c>
      <c r="G24" s="21"/>
      <c r="H24" s="252">
        <v>381320</v>
      </c>
    </row>
    <row r="25" spans="2:8" ht="12.75">
      <c r="B25" s="4" t="s">
        <v>143</v>
      </c>
      <c r="D25" s="21"/>
      <c r="F25" s="134">
        <v>484467</v>
      </c>
      <c r="G25" s="21"/>
      <c r="H25" s="252">
        <v>987864</v>
      </c>
    </row>
    <row r="26" spans="2:8" ht="12.75">
      <c r="B26" s="4" t="s">
        <v>103</v>
      </c>
      <c r="D26" s="17"/>
      <c r="F26" s="134">
        <v>3550000</v>
      </c>
      <c r="G26" s="21"/>
      <c r="H26" s="251">
        <v>5432540</v>
      </c>
    </row>
    <row r="27" spans="2:8" ht="12.75">
      <c r="B27" s="4" t="s">
        <v>104</v>
      </c>
      <c r="D27" s="17"/>
      <c r="F27" s="287">
        <v>1859069</v>
      </c>
      <c r="G27" s="21"/>
      <c r="H27" s="253">
        <v>993644</v>
      </c>
    </row>
    <row r="28" spans="2:8" ht="12" customHeight="1">
      <c r="B28" s="5" t="s">
        <v>99</v>
      </c>
      <c r="F28" s="287">
        <f>SUM(F22:F27)</f>
        <v>17272332</v>
      </c>
      <c r="G28" s="21"/>
      <c r="H28" s="253">
        <f>SUM(H22:H27)</f>
        <v>19740888</v>
      </c>
    </row>
    <row r="29" spans="2:8" ht="12" customHeight="1">
      <c r="B29" s="5"/>
      <c r="F29" s="30"/>
      <c r="G29" s="21"/>
      <c r="H29" s="31"/>
    </row>
    <row r="30" spans="2:8" ht="13.5" thickBot="1">
      <c r="B30" s="5" t="s">
        <v>105</v>
      </c>
      <c r="F30" s="22">
        <f>F20+F28</f>
        <v>25696038</v>
      </c>
      <c r="H30" s="22">
        <f>H20+H28</f>
        <v>28190138</v>
      </c>
    </row>
    <row r="31" spans="2:8" ht="12" customHeight="1">
      <c r="B31" s="21"/>
      <c r="F31" s="20"/>
      <c r="G31" s="21"/>
      <c r="H31" s="75"/>
    </row>
    <row r="32" spans="1:8" ht="13.5">
      <c r="A32" s="1"/>
      <c r="B32" s="2"/>
      <c r="F32" s="20"/>
      <c r="G32" s="21"/>
      <c r="H32" s="75"/>
    </row>
    <row r="33" spans="1:8" ht="12" customHeight="1">
      <c r="A33" s="1"/>
      <c r="B33" s="91" t="s">
        <v>85</v>
      </c>
      <c r="F33" s="20"/>
      <c r="G33" s="21"/>
      <c r="H33" s="75"/>
    </row>
    <row r="34" spans="1:8" ht="12.75">
      <c r="A34" s="2"/>
      <c r="B34" s="3" t="s">
        <v>93</v>
      </c>
      <c r="F34" s="133">
        <v>16300000</v>
      </c>
      <c r="G34" s="86"/>
      <c r="H34" s="254">
        <v>16300000</v>
      </c>
    </row>
    <row r="35" spans="1:8" ht="12.75">
      <c r="A35" s="2"/>
      <c r="B35" s="3" t="s">
        <v>94</v>
      </c>
      <c r="F35" s="134">
        <v>4663468</v>
      </c>
      <c r="G35" s="21"/>
      <c r="H35" s="252">
        <v>4663468</v>
      </c>
    </row>
    <row r="36" spans="1:8" ht="12.75">
      <c r="A36" s="2"/>
      <c r="B36" s="3" t="s">
        <v>108</v>
      </c>
      <c r="F36" s="287">
        <f>Equity!H25</f>
        <v>2570351</v>
      </c>
      <c r="G36" s="21"/>
      <c r="H36" s="253">
        <f>Equity!H36</f>
        <v>3416947</v>
      </c>
    </row>
    <row r="37" spans="1:8" ht="12.75">
      <c r="A37" s="2"/>
      <c r="B37" s="95" t="s">
        <v>86</v>
      </c>
      <c r="F37" s="92">
        <f>SUM(F34:F36)</f>
        <v>23533819</v>
      </c>
      <c r="G37" s="21"/>
      <c r="H37" s="90">
        <f>SUM(H34:H36)</f>
        <v>24380415</v>
      </c>
    </row>
    <row r="38" spans="1:8" ht="12.75">
      <c r="A38" s="2"/>
      <c r="B38" s="95" t="s">
        <v>87</v>
      </c>
      <c r="F38" s="93">
        <v>0</v>
      </c>
      <c r="G38" s="21"/>
      <c r="H38" s="94">
        <v>0</v>
      </c>
    </row>
    <row r="39" spans="1:8" ht="12.75">
      <c r="A39" s="2"/>
      <c r="B39" s="95" t="s">
        <v>106</v>
      </c>
      <c r="F39" s="96">
        <f>SUM(F37:F38)</f>
        <v>23533819</v>
      </c>
      <c r="G39" s="21"/>
      <c r="H39" s="97">
        <f>SUM(H37:H38)</f>
        <v>24380415</v>
      </c>
    </row>
    <row r="40" spans="1:8" ht="12.75">
      <c r="A40" s="2"/>
      <c r="B40" s="95"/>
      <c r="F40" s="92"/>
      <c r="G40" s="21"/>
      <c r="H40" s="94"/>
    </row>
    <row r="41" spans="1:8" ht="12.75">
      <c r="A41" s="2"/>
      <c r="B41" s="95" t="s">
        <v>88</v>
      </c>
      <c r="F41" s="20"/>
      <c r="G41" s="21"/>
      <c r="H41" s="90"/>
    </row>
    <row r="42" spans="1:8" ht="12.75">
      <c r="A42" s="2"/>
      <c r="B42" s="3" t="s">
        <v>95</v>
      </c>
      <c r="F42" s="101">
        <v>0</v>
      </c>
      <c r="G42" s="21"/>
      <c r="H42" s="103">
        <v>240000</v>
      </c>
    </row>
    <row r="43" spans="2:8" ht="12" customHeight="1">
      <c r="B43" s="5" t="s">
        <v>89</v>
      </c>
      <c r="F43" s="96">
        <f>SUM(F42)</f>
        <v>0</v>
      </c>
      <c r="G43" s="21"/>
      <c r="H43" s="98">
        <f>SUM(H42)</f>
        <v>240000</v>
      </c>
    </row>
    <row r="44" spans="2:8" ht="12" customHeight="1">
      <c r="B44" s="280"/>
      <c r="F44" s="30"/>
      <c r="G44" s="21"/>
      <c r="H44" s="90"/>
    </row>
    <row r="45" spans="2:8" ht="12.75">
      <c r="B45" s="4" t="s">
        <v>96</v>
      </c>
      <c r="D45" s="281"/>
      <c r="F45" s="133">
        <v>1327959</v>
      </c>
      <c r="G45" s="21"/>
      <c r="H45" s="255">
        <v>2563173</v>
      </c>
    </row>
    <row r="46" spans="2:8" ht="12.75">
      <c r="B46" s="4" t="s">
        <v>97</v>
      </c>
      <c r="D46" s="281"/>
      <c r="F46" s="134">
        <v>834260</v>
      </c>
      <c r="G46" s="21"/>
      <c r="H46" s="256">
        <v>1006550</v>
      </c>
    </row>
    <row r="47" spans="2:8" s="24" customFormat="1" ht="12.75">
      <c r="B47" s="26" t="s">
        <v>90</v>
      </c>
      <c r="F47" s="135">
        <f>SUM(F45:F46)</f>
        <v>2162219</v>
      </c>
      <c r="G47" s="31"/>
      <c r="H47" s="89">
        <f>SUM(H45:H46)</f>
        <v>3569723</v>
      </c>
    </row>
    <row r="48" spans="2:8" s="24" customFormat="1" ht="12.75">
      <c r="B48" s="26" t="s">
        <v>91</v>
      </c>
      <c r="F48" s="96">
        <f>F43+F47</f>
        <v>2162219</v>
      </c>
      <c r="G48" s="31"/>
      <c r="H48" s="98">
        <f>H43+H47</f>
        <v>3809723</v>
      </c>
    </row>
    <row r="49" spans="2:8" s="24" customFormat="1" ht="12.75">
      <c r="B49" s="26"/>
      <c r="F49" s="30"/>
      <c r="G49" s="31"/>
      <c r="H49" s="90"/>
    </row>
    <row r="50" spans="2:8" s="24" customFormat="1" ht="12.75">
      <c r="B50" s="26"/>
      <c r="F50" s="30"/>
      <c r="G50" s="31"/>
      <c r="H50" s="90"/>
    </row>
    <row r="51" spans="2:8" s="24" customFormat="1" ht="13.5" thickBot="1">
      <c r="B51" s="26" t="s">
        <v>92</v>
      </c>
      <c r="F51" s="22">
        <f>F39+F48</f>
        <v>25696038</v>
      </c>
      <c r="G51" s="31"/>
      <c r="H51" s="99">
        <f>H39+H48</f>
        <v>28190138</v>
      </c>
    </row>
    <row r="52" spans="6:8" ht="12" customHeight="1">
      <c r="F52" s="20"/>
      <c r="H52" s="75"/>
    </row>
    <row r="53" spans="2:8" ht="16.5" thickBot="1">
      <c r="B53" s="65" t="s">
        <v>185</v>
      </c>
      <c r="C53" s="27"/>
      <c r="D53" s="27"/>
      <c r="E53" s="27"/>
      <c r="F53" s="87">
        <f>F37/(H34/0.1)</f>
        <v>0.14437925766871165</v>
      </c>
      <c r="G53" s="132"/>
      <c r="H53" s="87">
        <f>H37/(H34/0.1)</f>
        <v>0.1495730981595092</v>
      </c>
    </row>
    <row r="54" spans="1:8" ht="12.75">
      <c r="A54" s="27"/>
      <c r="B54" s="27"/>
      <c r="C54" s="27"/>
      <c r="F54" s="79"/>
      <c r="H54" s="31"/>
    </row>
    <row r="55" spans="1:12" ht="12.75">
      <c r="A55" s="5"/>
      <c r="B55" s="257" t="s">
        <v>186</v>
      </c>
      <c r="F55" s="80"/>
      <c r="G55" s="30"/>
      <c r="H55" s="21"/>
      <c r="I55" s="21"/>
      <c r="J55" s="20"/>
      <c r="K55" s="30"/>
      <c r="L55" s="21"/>
    </row>
    <row r="56" spans="1:12" ht="12.75">
      <c r="A56" s="78"/>
      <c r="B56" s="78"/>
      <c r="C56" s="78"/>
      <c r="D56" s="78"/>
      <c r="E56" s="78"/>
      <c r="F56" s="78"/>
      <c r="G56" s="78"/>
      <c r="H56" s="78"/>
      <c r="I56" s="88"/>
      <c r="J56" s="88"/>
      <c r="K56" s="88"/>
      <c r="L56" s="88"/>
    </row>
    <row r="57" spans="1:12" ht="12.75" customHeight="1">
      <c r="A57" s="319" t="s">
        <v>242</v>
      </c>
      <c r="B57" s="320"/>
      <c r="C57" s="320"/>
      <c r="D57" s="320"/>
      <c r="E57" s="320"/>
      <c r="F57" s="320"/>
      <c r="G57" s="320"/>
      <c r="H57" s="320"/>
      <c r="I57" s="88"/>
      <c r="J57" s="88"/>
      <c r="K57" s="88"/>
      <c r="L57" s="88"/>
    </row>
    <row r="58" spans="1:8" ht="12.75">
      <c r="A58" s="320"/>
      <c r="B58" s="320"/>
      <c r="C58" s="320"/>
      <c r="D58" s="320"/>
      <c r="E58" s="320"/>
      <c r="F58" s="320"/>
      <c r="G58" s="320"/>
      <c r="H58" s="320"/>
    </row>
    <row r="59" spans="6:8" ht="12.75">
      <c r="F59" s="30"/>
      <c r="H59" s="31"/>
    </row>
    <row r="60" spans="1:12" ht="12.75">
      <c r="A60" s="321"/>
      <c r="B60" s="321"/>
      <c r="C60" s="321"/>
      <c r="D60" s="321"/>
      <c r="E60" s="321"/>
      <c r="F60" s="321"/>
      <c r="G60" s="321"/>
      <c r="H60" s="321"/>
      <c r="I60" s="321"/>
      <c r="J60" s="321"/>
      <c r="K60" s="321"/>
      <c r="L60" s="321"/>
    </row>
    <row r="61" ht="12.75">
      <c r="F61" s="20"/>
    </row>
  </sheetData>
  <mergeCells count="4">
    <mergeCell ref="A8:H8"/>
    <mergeCell ref="A9:H9"/>
    <mergeCell ref="A60:L60"/>
    <mergeCell ref="A57:H58"/>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78"/>
  <sheetViews>
    <sheetView showGridLines="0" view="pageBreakPreview" zoomScaleSheetLayoutView="100" workbookViewId="0" topLeftCell="A7">
      <selection activeCell="F45" sqref="F45"/>
    </sheetView>
  </sheetViews>
  <sheetFormatPr defaultColWidth="9.140625" defaultRowHeight="12.75"/>
  <cols>
    <col min="1" max="1" width="11.28125" style="4" customWidth="1"/>
    <col min="2" max="2" width="15.00390625" style="4" customWidth="1"/>
    <col min="3" max="3" width="10.57421875" style="4" customWidth="1"/>
    <col min="4" max="4" width="2.00390625" style="4" customWidth="1"/>
    <col min="5" max="5" width="10.57421875" style="4" customWidth="1"/>
    <col min="6" max="7" width="3.140625" style="4" customWidth="1"/>
    <col min="8" max="8" width="10.57421875" style="4" customWidth="1"/>
    <col min="9" max="9" width="2.8515625" style="4" customWidth="1"/>
    <col min="10" max="10" width="11.7109375" style="4" customWidth="1"/>
    <col min="11" max="11" width="2.140625" style="4" customWidth="1"/>
    <col min="12" max="16384" width="9.140625" style="4" customWidth="1"/>
  </cols>
  <sheetData>
    <row r="1" ht="12.75">
      <c r="A1" s="4" t="str">
        <f>CCF!A1</f>
        <v>Company No. : 647125-P</v>
      </c>
    </row>
    <row r="3" ht="12.75">
      <c r="A3" s="6" t="str">
        <f>CCF!A3</f>
        <v>MMS Ventures Berhad</v>
      </c>
    </row>
    <row r="4" spans="1:11" ht="12.75">
      <c r="A4" s="7" t="str">
        <f>CCF!A4</f>
        <v>(Incorporated in Malaysia)</v>
      </c>
      <c r="B4" s="8"/>
      <c r="C4" s="8"/>
      <c r="D4" s="8"/>
      <c r="E4" s="8"/>
      <c r="F4" s="8"/>
      <c r="G4" s="8"/>
      <c r="H4" s="8"/>
      <c r="I4" s="8"/>
      <c r="J4" s="8"/>
      <c r="K4" s="8"/>
    </row>
    <row r="7" spans="1:11" ht="12.75">
      <c r="A7" s="10"/>
      <c r="B7" s="11"/>
      <c r="C7" s="11"/>
      <c r="D7" s="11"/>
      <c r="E7" s="11"/>
      <c r="F7" s="11"/>
      <c r="G7" s="11"/>
      <c r="H7" s="11"/>
      <c r="I7" s="11"/>
      <c r="J7" s="11"/>
      <c r="K7" s="13"/>
    </row>
    <row r="8" spans="1:11" ht="12.75" customHeight="1">
      <c r="A8" s="324" t="s">
        <v>281</v>
      </c>
      <c r="B8" s="325"/>
      <c r="C8" s="325"/>
      <c r="D8" s="325"/>
      <c r="E8" s="325"/>
      <c r="F8" s="325"/>
      <c r="G8" s="325"/>
      <c r="H8" s="325"/>
      <c r="I8" s="325"/>
      <c r="J8" s="325"/>
      <c r="K8" s="326"/>
    </row>
    <row r="9" spans="1:11" ht="12.75">
      <c r="A9" s="324" t="s">
        <v>282</v>
      </c>
      <c r="B9" s="325"/>
      <c r="C9" s="325"/>
      <c r="D9" s="325"/>
      <c r="E9" s="325"/>
      <c r="F9" s="325"/>
      <c r="G9" s="325"/>
      <c r="H9" s="325"/>
      <c r="I9" s="325"/>
      <c r="J9" s="325"/>
      <c r="K9" s="326"/>
    </row>
    <row r="10" spans="1:11" ht="12.75">
      <c r="A10" s="323"/>
      <c r="B10" s="354"/>
      <c r="C10" s="354"/>
      <c r="D10" s="354"/>
      <c r="E10" s="354"/>
      <c r="F10" s="354"/>
      <c r="G10" s="354"/>
      <c r="H10" s="354"/>
      <c r="I10" s="354"/>
      <c r="J10" s="354"/>
      <c r="K10" s="355"/>
    </row>
    <row r="11" spans="1:11" ht="12.75">
      <c r="A11" s="15"/>
      <c r="B11" s="8"/>
      <c r="C11" s="8"/>
      <c r="D11" s="8"/>
      <c r="E11" s="8"/>
      <c r="F11" s="8"/>
      <c r="G11" s="8"/>
      <c r="H11" s="8"/>
      <c r="I11" s="8"/>
      <c r="J11" s="8"/>
      <c r="K11" s="16"/>
    </row>
    <row r="12" ht="12.75">
      <c r="A12" s="18"/>
    </row>
    <row r="13" spans="5:8" ht="12.75">
      <c r="E13" s="294" t="s">
        <v>187</v>
      </c>
      <c r="F13" s="294"/>
      <c r="H13" s="5" t="s">
        <v>178</v>
      </c>
    </row>
    <row r="14" spans="3:10" ht="12.75">
      <c r="C14" s="72" t="s">
        <v>20</v>
      </c>
      <c r="D14" s="72"/>
      <c r="E14" s="83" t="s">
        <v>67</v>
      </c>
      <c r="F14" s="72"/>
      <c r="G14" s="72"/>
      <c r="H14" s="72" t="s">
        <v>22</v>
      </c>
      <c r="I14" s="73"/>
      <c r="J14" s="72"/>
    </row>
    <row r="15" spans="3:10" ht="12.75">
      <c r="C15" s="72" t="s">
        <v>21</v>
      </c>
      <c r="D15" s="72"/>
      <c r="E15" s="83" t="s">
        <v>68</v>
      </c>
      <c r="F15" s="72"/>
      <c r="G15" s="72"/>
      <c r="H15" s="72" t="s">
        <v>119</v>
      </c>
      <c r="I15" s="73"/>
      <c r="J15" s="72" t="s">
        <v>23</v>
      </c>
    </row>
    <row r="16" spans="3:10" ht="13.5">
      <c r="C16" s="74" t="s">
        <v>4</v>
      </c>
      <c r="D16" s="74"/>
      <c r="E16" s="84" t="s">
        <v>4</v>
      </c>
      <c r="F16" s="74"/>
      <c r="G16" s="74"/>
      <c r="H16" s="74" t="s">
        <v>4</v>
      </c>
      <c r="I16" s="73"/>
      <c r="J16" s="84" t="s">
        <v>4</v>
      </c>
    </row>
    <row r="17" spans="3:10" ht="13.5">
      <c r="C17" s="74"/>
      <c r="D17" s="74"/>
      <c r="E17" s="84"/>
      <c r="F17" s="74"/>
      <c r="G17" s="74"/>
      <c r="H17" s="74"/>
      <c r="I17" s="73"/>
      <c r="J17" s="84"/>
    </row>
    <row r="18" spans="1:10" ht="13.5">
      <c r="A18" s="301" t="s">
        <v>84</v>
      </c>
      <c r="C18" s="74"/>
      <c r="D18" s="74"/>
      <c r="E18" s="84"/>
      <c r="F18" s="74"/>
      <c r="G18" s="74"/>
      <c r="H18" s="74"/>
      <c r="I18" s="73"/>
      <c r="J18" s="84"/>
    </row>
    <row r="19" spans="1:10" ht="13.5">
      <c r="A19" s="301"/>
      <c r="C19" s="74"/>
      <c r="D19" s="74"/>
      <c r="E19" s="84"/>
      <c r="F19" s="74"/>
      <c r="G19" s="74"/>
      <c r="H19" s="74"/>
      <c r="I19" s="73"/>
      <c r="J19" s="84"/>
    </row>
    <row r="20" spans="1:10" ht="12.75">
      <c r="A20" s="20" t="s">
        <v>244</v>
      </c>
      <c r="C20" s="106">
        <v>16300000</v>
      </c>
      <c r="D20" s="106"/>
      <c r="E20" s="119">
        <v>4663468</v>
      </c>
      <c r="F20" s="106"/>
      <c r="G20" s="106"/>
      <c r="H20" s="106">
        <v>3416947</v>
      </c>
      <c r="I20" s="106"/>
      <c r="J20" s="119">
        <f>SUM(C20:I20)</f>
        <v>24380415</v>
      </c>
    </row>
    <row r="21" spans="2:10" ht="12.75">
      <c r="B21" s="6"/>
      <c r="C21" s="121"/>
      <c r="D21" s="121"/>
      <c r="E21" s="122"/>
      <c r="F21" s="121"/>
      <c r="G21" s="121"/>
      <c r="H21" s="121"/>
      <c r="I21" s="121"/>
      <c r="J21" s="119"/>
    </row>
    <row r="22" spans="1:10" ht="13.5">
      <c r="A22" s="70" t="s">
        <v>246</v>
      </c>
      <c r="C22" s="136">
        <v>0</v>
      </c>
      <c r="D22" s="136"/>
      <c r="E22" s="137">
        <v>0</v>
      </c>
      <c r="F22" s="136"/>
      <c r="G22" s="136"/>
      <c r="H22" s="119">
        <f>CIS!J43</f>
        <v>-846596</v>
      </c>
      <c r="I22" s="119"/>
      <c r="J22" s="119">
        <f>SUM(C22:I22)</f>
        <v>-846596</v>
      </c>
    </row>
    <row r="23" spans="1:10" ht="13.5">
      <c r="A23" s="70"/>
      <c r="C23" s="136"/>
      <c r="D23" s="136"/>
      <c r="E23" s="137"/>
      <c r="F23" s="136"/>
      <c r="G23" s="136"/>
      <c r="H23" s="119"/>
      <c r="I23" s="119"/>
      <c r="J23" s="119"/>
    </row>
    <row r="24" spans="3:10" ht="12.75">
      <c r="C24" s="85"/>
      <c r="D24" s="73"/>
      <c r="E24" s="85"/>
      <c r="F24" s="73"/>
      <c r="G24" s="73"/>
      <c r="H24" s="85"/>
      <c r="I24" s="85"/>
      <c r="J24" s="119"/>
    </row>
    <row r="25" spans="1:11" ht="13.5" thickBot="1">
      <c r="A25" s="20" t="s">
        <v>245</v>
      </c>
      <c r="C25" s="118">
        <f>SUM(C20:C24)</f>
        <v>16300000</v>
      </c>
      <c r="D25" s="118"/>
      <c r="E25" s="118">
        <f>SUM(E20:E24)</f>
        <v>4663468</v>
      </c>
      <c r="F25" s="118"/>
      <c r="G25" s="118"/>
      <c r="H25" s="118">
        <f>SUM(H20:H24)</f>
        <v>2570351</v>
      </c>
      <c r="I25" s="118"/>
      <c r="J25" s="118">
        <f>SUM(J20:J24)</f>
        <v>23533819</v>
      </c>
      <c r="K25" s="117"/>
    </row>
    <row r="26" spans="3:10" ht="12.75">
      <c r="C26" s="85"/>
      <c r="D26" s="73"/>
      <c r="E26" s="85"/>
      <c r="F26" s="73"/>
      <c r="G26" s="73"/>
      <c r="H26" s="73"/>
      <c r="I26" s="73"/>
      <c r="J26" s="85"/>
    </row>
    <row r="27" spans="3:10" ht="12.75">
      <c r="C27" s="85"/>
      <c r="D27" s="73"/>
      <c r="E27" s="85"/>
      <c r="F27" s="73"/>
      <c r="G27" s="73"/>
      <c r="H27" s="73"/>
      <c r="I27" s="73"/>
      <c r="J27" s="85"/>
    </row>
    <row r="28" spans="1:10" ht="12.75">
      <c r="A28" s="301" t="s">
        <v>83</v>
      </c>
      <c r="C28" s="85"/>
      <c r="D28" s="73"/>
      <c r="E28" s="85"/>
      <c r="F28" s="73"/>
      <c r="G28" s="73"/>
      <c r="H28" s="73"/>
      <c r="I28" s="73"/>
      <c r="J28" s="85"/>
    </row>
    <row r="29" spans="1:10" ht="12.75">
      <c r="A29" s="301"/>
      <c r="C29" s="85"/>
      <c r="D29" s="73"/>
      <c r="E29" s="85"/>
      <c r="F29" s="73"/>
      <c r="G29" s="73"/>
      <c r="H29" s="73"/>
      <c r="I29" s="73"/>
      <c r="J29" s="85"/>
    </row>
    <row r="30" spans="1:10" ht="12.75">
      <c r="A30" s="20" t="s">
        <v>184</v>
      </c>
      <c r="C30" s="106">
        <v>16300000</v>
      </c>
      <c r="D30" s="106"/>
      <c r="E30" s="119">
        <v>4663468</v>
      </c>
      <c r="F30" s="106"/>
      <c r="G30" s="106"/>
      <c r="H30" s="106">
        <v>4998172</v>
      </c>
      <c r="I30" s="106"/>
      <c r="J30" s="119">
        <f>SUM(C30:I30)</f>
        <v>25961640</v>
      </c>
    </row>
    <row r="31" spans="2:10" ht="12.75">
      <c r="B31" s="6"/>
      <c r="C31" s="121"/>
      <c r="D31" s="121"/>
      <c r="E31" s="122"/>
      <c r="F31" s="121"/>
      <c r="G31" s="121"/>
      <c r="H31" s="121"/>
      <c r="I31" s="121"/>
      <c r="J31" s="119"/>
    </row>
    <row r="32" spans="1:10" ht="13.5">
      <c r="A32" s="70" t="s">
        <v>224</v>
      </c>
      <c r="C32" s="136">
        <v>0</v>
      </c>
      <c r="D32" s="136"/>
      <c r="E32" s="137">
        <v>0</v>
      </c>
      <c r="F32" s="136"/>
      <c r="G32" s="136"/>
      <c r="H32" s="119">
        <v>48775</v>
      </c>
      <c r="I32" s="119"/>
      <c r="J32" s="119">
        <f>SUM(C32:I32)</f>
        <v>48775</v>
      </c>
    </row>
    <row r="33" spans="1:10" ht="13.5">
      <c r="A33" s="70"/>
      <c r="C33" s="136"/>
      <c r="D33" s="136"/>
      <c r="E33" s="137"/>
      <c r="F33" s="136"/>
      <c r="G33" s="136"/>
      <c r="H33" s="119"/>
      <c r="I33" s="119"/>
      <c r="J33" s="119"/>
    </row>
    <row r="34" spans="1:10" ht="13.5">
      <c r="A34" s="70" t="s">
        <v>216</v>
      </c>
      <c r="C34" s="136">
        <v>0</v>
      </c>
      <c r="D34" s="136"/>
      <c r="E34" s="137">
        <v>0</v>
      </c>
      <c r="F34" s="136"/>
      <c r="G34" s="136"/>
      <c r="H34" s="119">
        <v>-1630000</v>
      </c>
      <c r="I34" s="119"/>
      <c r="J34" s="119">
        <f>SUM(C34:I34)</f>
        <v>-1630000</v>
      </c>
    </row>
    <row r="35" spans="3:10" ht="12.75">
      <c r="C35" s="85"/>
      <c r="D35" s="73"/>
      <c r="E35" s="85"/>
      <c r="F35" s="73"/>
      <c r="G35" s="73"/>
      <c r="H35" s="85"/>
      <c r="I35" s="85"/>
      <c r="J35" s="119"/>
    </row>
    <row r="36" spans="1:11" ht="13.5" thickBot="1">
      <c r="A36" s="20" t="s">
        <v>223</v>
      </c>
      <c r="C36" s="118">
        <f>SUM(C30:C35)</f>
        <v>16300000</v>
      </c>
      <c r="D36" s="118"/>
      <c r="E36" s="118">
        <f>SUM(E30:E35)</f>
        <v>4663468</v>
      </c>
      <c r="F36" s="118"/>
      <c r="G36" s="118"/>
      <c r="H36" s="118">
        <f>SUM(H30:H35)</f>
        <v>3416947</v>
      </c>
      <c r="I36" s="118"/>
      <c r="J36" s="118">
        <f>SUM(J30:J35)</f>
        <v>24380415</v>
      </c>
      <c r="K36" s="117"/>
    </row>
    <row r="37" spans="1:10" s="28" customFormat="1" ht="12.75">
      <c r="A37" s="70"/>
      <c r="B37" s="70"/>
      <c r="C37" s="120"/>
      <c r="D37" s="120"/>
      <c r="E37" s="120"/>
      <c r="F37" s="120"/>
      <c r="G37" s="120"/>
      <c r="H37" s="120"/>
      <c r="I37" s="120"/>
      <c r="J37" s="119"/>
    </row>
    <row r="38" spans="1:10" s="28" customFormat="1" ht="12.75">
      <c r="A38" s="70"/>
      <c r="B38" s="70"/>
      <c r="C38" s="120"/>
      <c r="D38" s="120"/>
      <c r="E38" s="120"/>
      <c r="F38" s="120"/>
      <c r="G38" s="120"/>
      <c r="H38" s="120"/>
      <c r="I38" s="120"/>
      <c r="J38" s="120"/>
    </row>
    <row r="39" spans="3:10" ht="4.5" customHeight="1">
      <c r="C39" s="24"/>
      <c r="D39" s="24"/>
      <c r="E39" s="24"/>
      <c r="F39" s="24"/>
      <c r="G39" s="24"/>
      <c r="H39" s="24"/>
      <c r="I39" s="24"/>
      <c r="J39" s="120"/>
    </row>
    <row r="40" spans="1:10" ht="9" customHeight="1" hidden="1">
      <c r="A40" s="20"/>
      <c r="B40" s="21"/>
      <c r="C40" s="120"/>
      <c r="D40" s="120"/>
      <c r="E40" s="120"/>
      <c r="F40" s="120"/>
      <c r="G40" s="120"/>
      <c r="H40" s="120"/>
      <c r="I40" s="120"/>
      <c r="J40" s="120"/>
    </row>
    <row r="41" spans="1:10" ht="12.75" hidden="1">
      <c r="A41" s="21"/>
      <c r="B41" s="21"/>
      <c r="C41" s="21"/>
      <c r="D41" s="21"/>
      <c r="E41" s="21"/>
      <c r="F41" s="21"/>
      <c r="G41" s="21"/>
      <c r="H41" s="21"/>
      <c r="I41" s="21"/>
      <c r="J41" s="21"/>
    </row>
    <row r="42" spans="1:10" ht="9.75" customHeight="1" hidden="1">
      <c r="A42" s="21"/>
      <c r="B42" s="21"/>
      <c r="C42" s="21"/>
      <c r="D42" s="21"/>
      <c r="E42" s="21"/>
      <c r="F42" s="21"/>
      <c r="G42" s="21"/>
      <c r="H42" s="21"/>
      <c r="I42" s="21"/>
      <c r="J42" s="21"/>
    </row>
    <row r="43" spans="1:11" s="116" customFormat="1" ht="39.75" customHeight="1">
      <c r="A43" s="327" t="s">
        <v>243</v>
      </c>
      <c r="B43" s="327"/>
      <c r="C43" s="327"/>
      <c r="D43" s="327"/>
      <c r="E43" s="327"/>
      <c r="F43" s="327"/>
      <c r="G43" s="327"/>
      <c r="H43" s="327"/>
      <c r="I43" s="327"/>
      <c r="J43" s="327"/>
      <c r="K43" s="327"/>
    </row>
    <row r="44" spans="1:10" ht="12.75">
      <c r="A44" s="295"/>
      <c r="B44" s="295"/>
      <c r="C44" s="295"/>
      <c r="D44" s="295"/>
      <c r="E44" s="295"/>
      <c r="F44" s="295"/>
      <c r="G44" s="295"/>
      <c r="H44" s="295"/>
      <c r="I44" s="295"/>
      <c r="J44" s="295"/>
    </row>
    <row r="45" spans="1:10" ht="12.75">
      <c r="A45" s="295"/>
      <c r="B45" s="295"/>
      <c r="C45" s="295"/>
      <c r="D45" s="295"/>
      <c r="E45" s="295"/>
      <c r="F45" s="295"/>
      <c r="G45" s="295"/>
      <c r="H45" s="295"/>
      <c r="I45" s="295"/>
      <c r="J45" s="295"/>
    </row>
    <row r="71" ht="12.75"/>
    <row r="72" ht="12.75"/>
    <row r="73" ht="12.75"/>
    <row r="74" ht="12.75"/>
    <row r="75" ht="12.75"/>
    <row r="76" spans="1:14" ht="12.75">
      <c r="A76" s="321"/>
      <c r="B76" s="321"/>
      <c r="C76" s="321"/>
      <c r="D76" s="321"/>
      <c r="E76" s="321"/>
      <c r="F76" s="321"/>
      <c r="G76" s="321"/>
      <c r="H76" s="321"/>
      <c r="I76" s="321"/>
      <c r="J76" s="321"/>
      <c r="K76" s="321"/>
      <c r="L76" s="321"/>
      <c r="M76" s="321"/>
      <c r="N76" s="321"/>
    </row>
    <row r="77" spans="1:14" ht="12.75">
      <c r="A77" s="321"/>
      <c r="B77" s="321"/>
      <c r="C77" s="321"/>
      <c r="D77" s="321"/>
      <c r="E77" s="321"/>
      <c r="F77" s="321"/>
      <c r="G77" s="321"/>
      <c r="H77" s="321"/>
      <c r="I77" s="321"/>
      <c r="J77" s="321"/>
      <c r="K77" s="321"/>
      <c r="L77" s="321"/>
      <c r="M77" s="321"/>
      <c r="N77" s="321"/>
    </row>
    <row r="78" spans="1:14" ht="12.75">
      <c r="A78" s="321"/>
      <c r="B78" s="321"/>
      <c r="C78" s="321"/>
      <c r="D78" s="321"/>
      <c r="E78" s="321"/>
      <c r="F78" s="321"/>
      <c r="G78" s="321"/>
      <c r="H78" s="321"/>
      <c r="I78" s="321"/>
      <c r="J78" s="321"/>
      <c r="K78" s="321"/>
      <c r="L78" s="321"/>
      <c r="M78" s="321"/>
      <c r="N78" s="321"/>
    </row>
  </sheetData>
  <mergeCells count="5">
    <mergeCell ref="A76:N78"/>
    <mergeCell ref="A10:K10"/>
    <mergeCell ref="A8:K8"/>
    <mergeCell ref="A9:K9"/>
    <mergeCell ref="A43:K43"/>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5"/>
  <sheetViews>
    <sheetView showGridLines="0" workbookViewId="0" topLeftCell="A7">
      <selection activeCell="G59" sqref="G59"/>
    </sheetView>
  </sheetViews>
  <sheetFormatPr defaultColWidth="9.140625" defaultRowHeight="12.75"/>
  <cols>
    <col min="1" max="1" width="5.7109375" style="27" customWidth="1"/>
    <col min="2" max="2" width="36.140625" style="27" customWidth="1"/>
    <col min="3" max="3" width="10.00390625" style="27" customWidth="1"/>
    <col min="4" max="4" width="5.28125" style="27" customWidth="1"/>
    <col min="5" max="5" width="14.57421875" style="27" customWidth="1"/>
    <col min="6" max="6" width="2.7109375" style="27" customWidth="1"/>
    <col min="7" max="7" width="15.140625" style="4" customWidth="1"/>
    <col min="8" max="16384" width="9.140625" style="27" customWidth="1"/>
  </cols>
  <sheetData>
    <row r="1" ht="12.75">
      <c r="A1" s="27" t="str">
        <f>CBS!A1</f>
        <v>Company No. : 647125-P</v>
      </c>
    </row>
    <row r="3" ht="12.75">
      <c r="A3" s="51" t="str">
        <f>CBS!A3</f>
        <v>MMS Ventures Berhad</v>
      </c>
    </row>
    <row r="4" spans="1:7" ht="12.75">
      <c r="A4" s="52" t="str">
        <f>CBS!A4</f>
        <v>(Incorporated in Malaysia)</v>
      </c>
      <c r="B4" s="53"/>
      <c r="C4" s="53"/>
      <c r="D4" s="53"/>
      <c r="E4" s="53"/>
      <c r="F4" s="53"/>
      <c r="G4" s="8"/>
    </row>
    <row r="5" spans="1:7" ht="12.75">
      <c r="A5" s="54"/>
      <c r="B5" s="28"/>
      <c r="C5" s="28"/>
      <c r="D5" s="28"/>
      <c r="E5" s="28"/>
      <c r="F5" s="28"/>
      <c r="G5" s="24"/>
    </row>
    <row r="6" spans="1:7" ht="12.75">
      <c r="A6" s="54"/>
      <c r="B6" s="28"/>
      <c r="C6" s="28"/>
      <c r="D6" s="28"/>
      <c r="E6" s="28"/>
      <c r="F6" s="28"/>
      <c r="G6" s="24"/>
    </row>
    <row r="7" spans="1:7" ht="12" customHeight="1">
      <c r="A7" s="55"/>
      <c r="B7" s="56"/>
      <c r="C7" s="56"/>
      <c r="D7" s="56"/>
      <c r="E7" s="56"/>
      <c r="F7" s="56"/>
      <c r="G7" s="13"/>
    </row>
    <row r="8" spans="1:7" ht="12.75">
      <c r="A8" s="328" t="s">
        <v>188</v>
      </c>
      <c r="B8" s="329"/>
      <c r="C8" s="329"/>
      <c r="D8" s="329"/>
      <c r="E8" s="329"/>
      <c r="F8" s="329"/>
      <c r="G8" s="330"/>
    </row>
    <row r="9" spans="1:7" ht="12.75">
      <c r="A9" s="331" t="s">
        <v>247</v>
      </c>
      <c r="B9" s="329"/>
      <c r="C9" s="329"/>
      <c r="D9" s="329"/>
      <c r="E9" s="329"/>
      <c r="F9" s="329"/>
      <c r="G9" s="330"/>
    </row>
    <row r="10" spans="1:7" ht="12.75">
      <c r="A10" s="308"/>
      <c r="B10" s="309"/>
      <c r="C10" s="309"/>
      <c r="D10" s="309"/>
      <c r="E10" s="309"/>
      <c r="F10" s="309"/>
      <c r="G10" s="310"/>
    </row>
    <row r="11" spans="1:7" ht="12" customHeight="1">
      <c r="A11" s="57"/>
      <c r="B11" s="53"/>
      <c r="C11" s="53"/>
      <c r="D11" s="53"/>
      <c r="E11" s="53"/>
      <c r="F11" s="53"/>
      <c r="G11" s="16"/>
    </row>
    <row r="12" ht="12" customHeight="1"/>
    <row r="13" spans="5:7" ht="12.75">
      <c r="E13" s="311" t="s">
        <v>225</v>
      </c>
      <c r="F13" s="311"/>
      <c r="G13" s="311"/>
    </row>
    <row r="14" spans="5:7" ht="12.75">
      <c r="E14" s="284">
        <v>2008</v>
      </c>
      <c r="F14" s="284"/>
      <c r="G14" s="284">
        <v>2007</v>
      </c>
    </row>
    <row r="15" spans="5:7" ht="12.75">
      <c r="E15" s="18" t="s">
        <v>84</v>
      </c>
      <c r="F15" s="284"/>
      <c r="G15" s="18" t="s">
        <v>83</v>
      </c>
    </row>
    <row r="16" spans="5:7" ht="13.5">
      <c r="E16" s="288" t="s">
        <v>4</v>
      </c>
      <c r="F16" s="288"/>
      <c r="G16" s="288" t="s">
        <v>4</v>
      </c>
    </row>
    <row r="17" spans="5:7" ht="13.5">
      <c r="E17" s="19"/>
      <c r="F17" s="19"/>
      <c r="G17" s="19"/>
    </row>
    <row r="18" ht="13.5">
      <c r="A18" s="58" t="s">
        <v>11</v>
      </c>
    </row>
    <row r="19" spans="2:7" ht="12.75">
      <c r="B19" s="27" t="s">
        <v>217</v>
      </c>
      <c r="E19" s="123">
        <f>CIS!J34</f>
        <v>-1086596</v>
      </c>
      <c r="G19" s="21">
        <v>93465</v>
      </c>
    </row>
    <row r="20" spans="5:7" ht="6" customHeight="1">
      <c r="E20" s="123"/>
      <c r="G20" s="21"/>
    </row>
    <row r="21" spans="2:7" ht="12.75">
      <c r="B21" s="51" t="s">
        <v>12</v>
      </c>
      <c r="E21" s="123"/>
      <c r="G21" s="82"/>
    </row>
    <row r="22" spans="2:7" ht="12.75">
      <c r="B22" s="59" t="s">
        <v>213</v>
      </c>
      <c r="E22" s="123">
        <v>374115</v>
      </c>
      <c r="G22" s="123">
        <v>439719</v>
      </c>
    </row>
    <row r="23" spans="2:7" ht="12.75">
      <c r="B23" s="59" t="s">
        <v>13</v>
      </c>
      <c r="E23" s="123">
        <v>-120520</v>
      </c>
      <c r="G23" s="123">
        <v>-252521</v>
      </c>
    </row>
    <row r="24" spans="2:7" ht="12.75">
      <c r="B24" s="50" t="s">
        <v>226</v>
      </c>
      <c r="E24" s="123">
        <v>0</v>
      </c>
      <c r="G24" s="123">
        <v>1989</v>
      </c>
    </row>
    <row r="25" spans="2:7" ht="12.75">
      <c r="B25" s="50" t="s">
        <v>272</v>
      </c>
      <c r="E25" s="123">
        <v>0</v>
      </c>
      <c r="G25" s="123">
        <v>1521</v>
      </c>
    </row>
    <row r="26" spans="5:7" ht="5.25" customHeight="1">
      <c r="E26" s="124"/>
      <c r="G26" s="69"/>
    </row>
    <row r="27" spans="2:7" ht="12.75">
      <c r="B27" s="60" t="s">
        <v>271</v>
      </c>
      <c r="E27" s="123">
        <f>SUM(E19:E26)</f>
        <v>-833001</v>
      </c>
      <c r="F27" s="21"/>
      <c r="G27" s="21">
        <f>SUM(G19:G26)</f>
        <v>284173</v>
      </c>
    </row>
    <row r="28" spans="2:7" ht="8.25" customHeight="1">
      <c r="B28" s="60"/>
      <c r="E28" s="123"/>
      <c r="G28" s="21"/>
    </row>
    <row r="29" spans="2:7" ht="12.75">
      <c r="B29" s="60" t="s">
        <v>14</v>
      </c>
      <c r="E29" s="123"/>
      <c r="G29" s="21"/>
    </row>
    <row r="30" spans="2:10" ht="12.75">
      <c r="B30" s="50" t="s">
        <v>0</v>
      </c>
      <c r="E30" s="123">
        <v>1253018</v>
      </c>
      <c r="G30" s="123">
        <v>-1291234</v>
      </c>
      <c r="J30" s="21"/>
    </row>
    <row r="31" spans="2:10" ht="12.75">
      <c r="B31" s="50" t="s">
        <v>6</v>
      </c>
      <c r="E31" s="123">
        <v>-537960</v>
      </c>
      <c r="G31" s="123">
        <v>751636</v>
      </c>
      <c r="J31" s="21"/>
    </row>
    <row r="32" spans="2:10" ht="12.75">
      <c r="B32" s="50" t="s">
        <v>15</v>
      </c>
      <c r="E32" s="123">
        <v>232985</v>
      </c>
      <c r="G32" s="123">
        <v>33071</v>
      </c>
      <c r="J32" s="21"/>
    </row>
    <row r="33" spans="2:10" ht="12.75">
      <c r="B33" s="50" t="s">
        <v>8</v>
      </c>
      <c r="E33" s="123">
        <v>-1235214</v>
      </c>
      <c r="G33" s="123">
        <v>999072</v>
      </c>
      <c r="J33" s="21"/>
    </row>
    <row r="34" spans="2:7" ht="12.75">
      <c r="B34" s="50" t="s">
        <v>5</v>
      </c>
      <c r="E34" s="123">
        <v>-172289</v>
      </c>
      <c r="G34" s="123">
        <v>-58213</v>
      </c>
    </row>
    <row r="35" spans="2:7" ht="10.5" customHeight="1">
      <c r="B35" s="59"/>
      <c r="E35" s="124"/>
      <c r="G35" s="268"/>
    </row>
    <row r="36" spans="2:7" ht="12.75">
      <c r="B36" s="60" t="s">
        <v>273</v>
      </c>
      <c r="E36" s="123">
        <f>SUM(E27:E35)</f>
        <v>-1292461</v>
      </c>
      <c r="F36" s="21"/>
      <c r="G36" s="82">
        <f>SUM(G27:G35)</f>
        <v>718505</v>
      </c>
    </row>
    <row r="37" spans="5:7" ht="10.5" customHeight="1">
      <c r="E37" s="123"/>
      <c r="G37" s="82"/>
    </row>
    <row r="38" spans="2:7" ht="12.75">
      <c r="B38" s="59" t="s">
        <v>16</v>
      </c>
      <c r="E38" s="123">
        <v>120520</v>
      </c>
      <c r="G38" s="123">
        <v>252521</v>
      </c>
    </row>
    <row r="39" spans="2:7" ht="12.75">
      <c r="B39" s="59" t="s">
        <v>275</v>
      </c>
      <c r="E39" s="123">
        <v>503397</v>
      </c>
      <c r="G39" s="123">
        <v>-406687</v>
      </c>
    </row>
    <row r="40" spans="2:7" ht="10.5" customHeight="1">
      <c r="B40" s="50"/>
      <c r="E40" s="123"/>
      <c r="G40" s="82"/>
    </row>
    <row r="41" spans="2:7" ht="13.5" thickBot="1">
      <c r="B41" s="60" t="s">
        <v>274</v>
      </c>
      <c r="E41" s="140">
        <f>SUM(E36:E40)</f>
        <v>-668544</v>
      </c>
      <c r="F41" s="31"/>
      <c r="G41" s="269">
        <f>SUM(G36:G40)</f>
        <v>564339</v>
      </c>
    </row>
    <row r="42" spans="5:7" ht="4.5" customHeight="1">
      <c r="E42" s="123"/>
      <c r="G42" s="82"/>
    </row>
    <row r="43" spans="1:9" ht="14.25" customHeight="1">
      <c r="A43" s="61" t="s">
        <v>17</v>
      </c>
      <c r="B43" s="60"/>
      <c r="C43" s="62"/>
      <c r="D43" s="62"/>
      <c r="E43" s="125"/>
      <c r="F43" s="62"/>
      <c r="G43" s="62"/>
      <c r="H43" s="62"/>
      <c r="I43" s="62"/>
    </row>
    <row r="44" spans="1:9" ht="6" customHeight="1" hidden="1">
      <c r="A44" s="61"/>
      <c r="B44" s="60"/>
      <c r="C44" s="62"/>
      <c r="D44" s="62"/>
      <c r="E44" s="125"/>
      <c r="F44" s="62"/>
      <c r="G44" s="62"/>
      <c r="H44" s="62"/>
      <c r="I44" s="62"/>
    </row>
    <row r="45" spans="1:9" ht="12" customHeight="1">
      <c r="A45" s="49"/>
      <c r="B45" s="59" t="s">
        <v>18</v>
      </c>
      <c r="C45" s="62"/>
      <c r="D45" s="62"/>
      <c r="E45" s="123">
        <v>-348571</v>
      </c>
      <c r="F45" s="62"/>
      <c r="G45" s="126">
        <v>-197969</v>
      </c>
      <c r="H45" s="62"/>
      <c r="I45" s="62"/>
    </row>
    <row r="46" spans="1:9" ht="13.5" customHeight="1">
      <c r="A46" s="49"/>
      <c r="B46" s="50" t="s">
        <v>19</v>
      </c>
      <c r="C46" s="62"/>
      <c r="D46" s="62"/>
      <c r="E46" s="123">
        <v>0</v>
      </c>
      <c r="F46" s="62"/>
      <c r="G46" s="126">
        <v>1115</v>
      </c>
      <c r="H46" s="62"/>
      <c r="I46" s="62"/>
    </row>
    <row r="47" spans="5:7" ht="8.25" customHeight="1">
      <c r="E47" s="123"/>
      <c r="G47" s="82"/>
    </row>
    <row r="48" spans="2:7" ht="13.5" thickBot="1">
      <c r="B48" s="60" t="s">
        <v>207</v>
      </c>
      <c r="E48" s="140">
        <f>SUM(E45:E47)</f>
        <v>-348571</v>
      </c>
      <c r="F48" s="31"/>
      <c r="G48" s="269">
        <f>SUM(G45:G47)</f>
        <v>-196854</v>
      </c>
    </row>
    <row r="49" spans="2:7" ht="12" customHeight="1">
      <c r="B49" s="60"/>
      <c r="E49" s="141"/>
      <c r="F49" s="31"/>
      <c r="G49" s="70"/>
    </row>
    <row r="50" spans="1:9" ht="14.25" customHeight="1">
      <c r="A50" s="61" t="s">
        <v>144</v>
      </c>
      <c r="B50" s="60"/>
      <c r="C50" s="62"/>
      <c r="D50" s="62"/>
      <c r="E50" s="125"/>
      <c r="F50" s="62"/>
      <c r="G50" s="62"/>
      <c r="H50" s="62"/>
      <c r="I50" s="62"/>
    </row>
    <row r="51" spans="2:7" ht="5.25" customHeight="1">
      <c r="B51" s="60"/>
      <c r="E51" s="141"/>
      <c r="F51" s="31"/>
      <c r="G51" s="70"/>
    </row>
    <row r="52" spans="2:7" ht="10.5" customHeight="1">
      <c r="B52" s="50" t="s">
        <v>125</v>
      </c>
      <c r="E52" s="123">
        <v>0</v>
      </c>
      <c r="F52" s="31"/>
      <c r="G52" s="141">
        <v>-1630000</v>
      </c>
    </row>
    <row r="53" spans="2:7" ht="3.75" customHeight="1">
      <c r="B53" s="60"/>
      <c r="E53" s="141"/>
      <c r="F53" s="31"/>
      <c r="G53" s="70"/>
    </row>
    <row r="54" spans="2:7" ht="12" customHeight="1" thickBot="1">
      <c r="B54" s="139" t="s">
        <v>145</v>
      </c>
      <c r="E54" s="140">
        <f>SUM(E52:E53)</f>
        <v>0</v>
      </c>
      <c r="F54" s="138"/>
      <c r="G54" s="140">
        <f>SUM(G52:G53)</f>
        <v>-1630000</v>
      </c>
    </row>
    <row r="55" spans="2:7" ht="10.5" customHeight="1">
      <c r="B55" s="60"/>
      <c r="C55" s="82"/>
      <c r="E55" s="141"/>
      <c r="F55" s="31"/>
      <c r="G55" s="70"/>
    </row>
    <row r="56" spans="1:10" ht="13.5">
      <c r="A56" s="63" t="s">
        <v>227</v>
      </c>
      <c r="B56" s="49"/>
      <c r="C56" s="49"/>
      <c r="D56" s="49"/>
      <c r="E56" s="126">
        <f>E48+E41+E54</f>
        <v>-1017115</v>
      </c>
      <c r="F56" s="126"/>
      <c r="G56" s="126">
        <f>G41+G48+G54</f>
        <v>-1262515</v>
      </c>
      <c r="H56" s="49"/>
      <c r="I56" s="49"/>
      <c r="J56" s="49"/>
    </row>
    <row r="57" spans="1:10" ht="13.5">
      <c r="A57" s="63" t="s">
        <v>228</v>
      </c>
      <c r="B57" s="49"/>
      <c r="C57" s="49"/>
      <c r="D57" s="49"/>
      <c r="E57" s="123">
        <v>6426184</v>
      </c>
      <c r="F57" s="49"/>
      <c r="G57" s="126">
        <v>7688699</v>
      </c>
      <c r="H57" s="49"/>
      <c r="I57" s="49"/>
      <c r="J57" s="49"/>
    </row>
    <row r="58" spans="1:10" ht="10.5" customHeight="1">
      <c r="A58" s="64"/>
      <c r="B58" s="49"/>
      <c r="C58" s="49"/>
      <c r="D58" s="49"/>
      <c r="E58" s="126"/>
      <c r="F58" s="49"/>
      <c r="G58" s="49"/>
      <c r="H58" s="49"/>
      <c r="I58" s="49"/>
      <c r="J58" s="49"/>
    </row>
    <row r="59" spans="1:10" ht="14.25" thickBot="1">
      <c r="A59" s="63" t="s">
        <v>229</v>
      </c>
      <c r="B59" s="49"/>
      <c r="C59" s="49"/>
      <c r="D59" s="49"/>
      <c r="E59" s="127">
        <f>SUM(E56:E58)</f>
        <v>5409069</v>
      </c>
      <c r="F59" s="128"/>
      <c r="G59" s="270">
        <f>SUM(G56:G58)</f>
        <v>6426184</v>
      </c>
      <c r="H59" s="49"/>
      <c r="I59" s="49"/>
      <c r="J59" s="49"/>
    </row>
    <row r="61" spans="1:11" ht="12.75">
      <c r="A61" s="319" t="s">
        <v>248</v>
      </c>
      <c r="B61" s="319"/>
      <c r="C61" s="319"/>
      <c r="D61" s="319"/>
      <c r="E61" s="319"/>
      <c r="F61" s="319"/>
      <c r="G61" s="319"/>
      <c r="H61"/>
      <c r="K61" s="82"/>
    </row>
    <row r="62" spans="1:8" ht="29.25" customHeight="1">
      <c r="A62" s="319"/>
      <c r="B62" s="319"/>
      <c r="C62" s="319"/>
      <c r="D62" s="319"/>
      <c r="E62" s="319"/>
      <c r="F62" s="319"/>
      <c r="G62" s="319"/>
      <c r="H62"/>
    </row>
    <row r="63" spans="1:12" ht="12.75" customHeight="1">
      <c r="A63" s="321"/>
      <c r="B63" s="321"/>
      <c r="C63" s="321"/>
      <c r="D63" s="321"/>
      <c r="E63" s="321"/>
      <c r="F63" s="321"/>
      <c r="G63" s="321"/>
      <c r="H63" s="321"/>
      <c r="I63" s="321"/>
      <c r="J63" s="321"/>
      <c r="K63" s="321"/>
      <c r="L63" s="321"/>
    </row>
    <row r="64" spans="1:12" ht="12.75">
      <c r="A64" s="321"/>
      <c r="B64" s="321"/>
      <c r="C64" s="321"/>
      <c r="D64" s="321"/>
      <c r="E64" s="321"/>
      <c r="F64" s="321"/>
      <c r="G64" s="321"/>
      <c r="H64" s="321"/>
      <c r="I64" s="321"/>
      <c r="J64" s="321"/>
      <c r="K64" s="321"/>
      <c r="L64" s="321"/>
    </row>
    <row r="65" spans="1:12" ht="12.75">
      <c r="A65" s="321"/>
      <c r="B65" s="321"/>
      <c r="C65" s="321"/>
      <c r="D65" s="321"/>
      <c r="E65" s="321"/>
      <c r="F65" s="321"/>
      <c r="G65" s="321"/>
      <c r="H65" s="321"/>
      <c r="I65" s="321"/>
      <c r="J65" s="321"/>
      <c r="K65" s="321"/>
      <c r="L65" s="321"/>
    </row>
  </sheetData>
  <mergeCells count="6">
    <mergeCell ref="A8:G8"/>
    <mergeCell ref="A9:G9"/>
    <mergeCell ref="A10:G10"/>
    <mergeCell ref="A63:L65"/>
    <mergeCell ref="A61:G62"/>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S345"/>
  <sheetViews>
    <sheetView showGridLines="0" tabSelected="1" view="pageBreakPreview" zoomScaleSheetLayoutView="100" workbookViewId="0" topLeftCell="B151">
      <selection activeCell="B168" sqref="B168:M168"/>
    </sheetView>
  </sheetViews>
  <sheetFormatPr defaultColWidth="9.140625" defaultRowHeight="12.75"/>
  <cols>
    <col min="1" max="1" width="4.28125" style="142" customWidth="1"/>
    <col min="2" max="2" width="3.421875" style="142" customWidth="1"/>
    <col min="3" max="3" width="9.140625" style="142" customWidth="1"/>
    <col min="4" max="4" width="15.7109375" style="142" customWidth="1"/>
    <col min="5" max="5" width="0.42578125" style="142" customWidth="1"/>
    <col min="6" max="6" width="10.7109375" style="142" customWidth="1"/>
    <col min="7" max="7" width="12.28125" style="142" customWidth="1"/>
    <col min="8" max="8" width="9.140625" style="142" customWidth="1"/>
    <col min="9" max="9" width="11.421875" style="142" customWidth="1"/>
    <col min="10" max="10" width="7.28125" style="142" customWidth="1"/>
    <col min="11" max="11" width="12.421875" style="142" customWidth="1"/>
    <col min="12" max="12" width="13.421875" style="142" customWidth="1"/>
    <col min="13" max="13" width="12.421875" style="142" customWidth="1"/>
    <col min="14" max="16384" width="9.140625" style="142" customWidth="1"/>
  </cols>
  <sheetData>
    <row r="1" ht="15">
      <c r="A1" s="142" t="str">
        <f>CCF!A1</f>
        <v>Company No. : 647125-P</v>
      </c>
    </row>
    <row r="3" ht="15">
      <c r="A3" s="142" t="str">
        <f>CCF!A3</f>
        <v>MMS Ventures Berhad</v>
      </c>
    </row>
    <row r="4" spans="1:13" ht="15">
      <c r="A4" s="143" t="str">
        <f>CCF!A4</f>
        <v>(Incorporated in Malaysia)</v>
      </c>
      <c r="B4" s="143"/>
      <c r="C4" s="143"/>
      <c r="D4" s="143"/>
      <c r="E4" s="143"/>
      <c r="F4" s="143"/>
      <c r="G4" s="143"/>
      <c r="H4" s="143"/>
      <c r="I4" s="143"/>
      <c r="J4" s="143"/>
      <c r="K4" s="143"/>
      <c r="L4" s="143"/>
      <c r="M4" s="143"/>
    </row>
    <row r="7" ht="15">
      <c r="A7" s="144" t="s">
        <v>189</v>
      </c>
    </row>
    <row r="9" spans="1:2" ht="15">
      <c r="A9" s="145" t="s">
        <v>120</v>
      </c>
      <c r="B9" s="145"/>
    </row>
    <row r="10" ht="6.75" customHeight="1"/>
    <row r="11" spans="1:2" ht="15">
      <c r="A11" s="145" t="s">
        <v>24</v>
      </c>
      <c r="B11" s="145" t="s">
        <v>25</v>
      </c>
    </row>
    <row r="12" ht="2.25" customHeight="1"/>
    <row r="13" spans="2:13" ht="14.25" customHeight="1">
      <c r="B13" s="381" t="s">
        <v>173</v>
      </c>
      <c r="C13" s="381"/>
      <c r="D13" s="381"/>
      <c r="E13" s="381"/>
      <c r="F13" s="381"/>
      <c r="G13" s="381"/>
      <c r="H13" s="381"/>
      <c r="I13" s="381"/>
      <c r="J13" s="381"/>
      <c r="K13" s="381"/>
      <c r="L13" s="381"/>
      <c r="M13" s="381"/>
    </row>
    <row r="14" spans="2:13" ht="22.5" customHeight="1">
      <c r="B14" s="381"/>
      <c r="C14" s="381"/>
      <c r="D14" s="381"/>
      <c r="E14" s="381"/>
      <c r="F14" s="381"/>
      <c r="G14" s="381"/>
      <c r="H14" s="381"/>
      <c r="I14" s="381"/>
      <c r="J14" s="381"/>
      <c r="K14" s="381"/>
      <c r="L14" s="381"/>
      <c r="M14" s="381"/>
    </row>
    <row r="15" spans="2:19" ht="10.5" customHeight="1">
      <c r="B15" s="387" t="s">
        <v>249</v>
      </c>
      <c r="C15" s="388"/>
      <c r="D15" s="388"/>
      <c r="E15" s="388"/>
      <c r="F15" s="388"/>
      <c r="G15" s="388"/>
      <c r="H15" s="388"/>
      <c r="I15" s="388"/>
      <c r="J15" s="388"/>
      <c r="K15" s="388"/>
      <c r="L15" s="388"/>
      <c r="M15" s="388"/>
      <c r="N15" s="147"/>
      <c r="O15" s="147"/>
      <c r="P15" s="147"/>
      <c r="Q15" s="147"/>
      <c r="R15" s="147"/>
      <c r="S15" s="147"/>
    </row>
    <row r="16" spans="2:19" ht="14.25" customHeight="1">
      <c r="B16" s="388"/>
      <c r="C16" s="388"/>
      <c r="D16" s="388"/>
      <c r="E16" s="388"/>
      <c r="F16" s="388"/>
      <c r="G16" s="388"/>
      <c r="H16" s="388"/>
      <c r="I16" s="388"/>
      <c r="J16" s="388"/>
      <c r="K16" s="388"/>
      <c r="L16" s="388"/>
      <c r="M16" s="388"/>
      <c r="N16" s="147"/>
      <c r="O16" s="147"/>
      <c r="P16" s="147"/>
      <c r="Q16" s="147"/>
      <c r="R16" s="147"/>
      <c r="S16" s="147"/>
    </row>
    <row r="17" ht="4.5" customHeight="1"/>
    <row r="18" spans="2:13" ht="8.25" customHeight="1">
      <c r="B18" s="363" t="s">
        <v>250</v>
      </c>
      <c r="C18" s="363"/>
      <c r="D18" s="363"/>
      <c r="E18" s="363"/>
      <c r="F18" s="363"/>
      <c r="G18" s="363"/>
      <c r="H18" s="363"/>
      <c r="I18" s="363"/>
      <c r="J18" s="363"/>
      <c r="K18" s="363"/>
      <c r="L18" s="363"/>
      <c r="M18" s="363"/>
    </row>
    <row r="19" spans="2:13" ht="42" customHeight="1">
      <c r="B19" s="363"/>
      <c r="C19" s="363"/>
      <c r="D19" s="363"/>
      <c r="E19" s="363"/>
      <c r="F19" s="363"/>
      <c r="G19" s="363"/>
      <c r="H19" s="363"/>
      <c r="I19" s="363"/>
      <c r="J19" s="363"/>
      <c r="K19" s="363"/>
      <c r="L19" s="363"/>
      <c r="M19" s="363"/>
    </row>
    <row r="20" spans="2:13" ht="3.75" customHeight="1">
      <c r="B20" s="148"/>
      <c r="C20" s="148"/>
      <c r="D20" s="148"/>
      <c r="E20" s="148"/>
      <c r="F20" s="148"/>
      <c r="G20" s="148"/>
      <c r="H20" s="148"/>
      <c r="I20" s="148"/>
      <c r="J20" s="148"/>
      <c r="K20" s="148"/>
      <c r="L20" s="148"/>
      <c r="M20" s="148"/>
    </row>
    <row r="21" spans="2:13" ht="13.5" customHeight="1">
      <c r="B21" s="377" t="s">
        <v>251</v>
      </c>
      <c r="C21" s="377"/>
      <c r="D21" s="377"/>
      <c r="E21" s="377"/>
      <c r="F21" s="377"/>
      <c r="G21" s="377"/>
      <c r="H21" s="377"/>
      <c r="I21" s="377"/>
      <c r="J21" s="377"/>
      <c r="K21" s="377"/>
      <c r="L21" s="377"/>
      <c r="M21" s="377"/>
    </row>
    <row r="22" spans="2:13" ht="13.5" customHeight="1">
      <c r="B22" s="390" t="s">
        <v>252</v>
      </c>
      <c r="C22" s="390"/>
      <c r="D22" s="390"/>
      <c r="E22" s="390"/>
      <c r="F22" s="390"/>
      <c r="G22" s="390"/>
      <c r="H22" s="390"/>
      <c r="I22" s="390"/>
      <c r="J22" s="390"/>
      <c r="K22" s="390"/>
      <c r="L22" s="390"/>
      <c r="M22" s="390"/>
    </row>
    <row r="23" spans="2:13" ht="13.5" customHeight="1">
      <c r="B23" s="390" t="s">
        <v>253</v>
      </c>
      <c r="C23" s="390"/>
      <c r="D23" s="390"/>
      <c r="E23" s="390"/>
      <c r="F23" s="390"/>
      <c r="G23" s="390"/>
      <c r="H23" s="390"/>
      <c r="I23" s="390"/>
      <c r="J23" s="390"/>
      <c r="K23" s="390"/>
      <c r="L23" s="390"/>
      <c r="M23" s="390"/>
    </row>
    <row r="24" spans="2:13" ht="13.5" customHeight="1">
      <c r="B24" s="390" t="s">
        <v>254</v>
      </c>
      <c r="C24" s="390"/>
      <c r="D24" s="390"/>
      <c r="E24" s="390"/>
      <c r="F24" s="390"/>
      <c r="G24" s="390"/>
      <c r="H24" s="390"/>
      <c r="I24" s="390"/>
      <c r="J24" s="390"/>
      <c r="K24" s="390"/>
      <c r="L24" s="390"/>
      <c r="M24" s="390"/>
    </row>
    <row r="25" spans="2:13" ht="15.75" customHeight="1">
      <c r="B25" s="390" t="s">
        <v>255</v>
      </c>
      <c r="C25" s="390"/>
      <c r="D25" s="390"/>
      <c r="E25" s="390"/>
      <c r="F25" s="390"/>
      <c r="G25" s="390"/>
      <c r="H25" s="390"/>
      <c r="I25" s="390"/>
      <c r="J25" s="390"/>
      <c r="K25" s="390"/>
      <c r="L25" s="390"/>
      <c r="M25" s="390"/>
    </row>
    <row r="26" spans="2:13" ht="6.75" customHeight="1">
      <c r="B26" s="391"/>
      <c r="C26" s="391"/>
      <c r="D26" s="391"/>
      <c r="E26" s="391"/>
      <c r="F26" s="391"/>
      <c r="G26" s="391"/>
      <c r="H26" s="391"/>
      <c r="I26" s="391"/>
      <c r="J26" s="391"/>
      <c r="K26" s="391"/>
      <c r="L26" s="391"/>
      <c r="M26" s="391"/>
    </row>
    <row r="27" spans="2:13" ht="17.25" customHeight="1">
      <c r="B27" s="390" t="s">
        <v>256</v>
      </c>
      <c r="C27" s="390"/>
      <c r="D27" s="390"/>
      <c r="E27" s="390"/>
      <c r="F27" s="390"/>
      <c r="G27" s="390"/>
      <c r="H27" s="390"/>
      <c r="I27" s="390"/>
      <c r="J27" s="390"/>
      <c r="K27" s="390"/>
      <c r="L27" s="390"/>
      <c r="M27" s="390"/>
    </row>
    <row r="28" spans="1:13" ht="8.25" customHeight="1">
      <c r="A28" s="145"/>
      <c r="B28" s="148"/>
      <c r="C28" s="148"/>
      <c r="D28" s="148"/>
      <c r="E28" s="148"/>
      <c r="F28" s="148"/>
      <c r="G28" s="148"/>
      <c r="H28" s="148"/>
      <c r="I28" s="148"/>
      <c r="J28" s="148"/>
      <c r="K28" s="148"/>
      <c r="L28" s="148"/>
      <c r="M28" s="148"/>
    </row>
    <row r="29" spans="1:2" ht="15">
      <c r="A29" s="145" t="s">
        <v>26</v>
      </c>
      <c r="B29" s="150" t="s">
        <v>121</v>
      </c>
    </row>
    <row r="30" ht="6" customHeight="1"/>
    <row r="31" spans="2:13" ht="15">
      <c r="B31" s="370" t="s">
        <v>257</v>
      </c>
      <c r="C31" s="370"/>
      <c r="D31" s="370"/>
      <c r="E31" s="370"/>
      <c r="F31" s="370"/>
      <c r="G31" s="370"/>
      <c r="H31" s="370"/>
      <c r="I31" s="370"/>
      <c r="J31" s="370"/>
      <c r="K31" s="370"/>
      <c r="L31" s="370"/>
      <c r="M31" s="370"/>
    </row>
    <row r="32" spans="2:13" ht="15" customHeight="1">
      <c r="B32" s="151"/>
      <c r="C32" s="151"/>
      <c r="D32" s="151"/>
      <c r="E32" s="151"/>
      <c r="F32" s="151"/>
      <c r="G32" s="151"/>
      <c r="H32" s="151"/>
      <c r="I32" s="151"/>
      <c r="J32" s="151"/>
      <c r="K32" s="151"/>
      <c r="L32" s="151"/>
      <c r="M32" s="151"/>
    </row>
    <row r="33" spans="1:2" ht="15">
      <c r="A33" s="145" t="s">
        <v>27</v>
      </c>
      <c r="B33" s="150" t="s">
        <v>28</v>
      </c>
    </row>
    <row r="34" spans="1:2" ht="4.5" customHeight="1">
      <c r="A34" s="145"/>
      <c r="B34" s="150"/>
    </row>
    <row r="35" spans="2:13" ht="15">
      <c r="B35" s="389" t="s">
        <v>62</v>
      </c>
      <c r="C35" s="389"/>
      <c r="D35" s="389"/>
      <c r="E35" s="389"/>
      <c r="F35" s="389"/>
      <c r="G35" s="389"/>
      <c r="H35" s="389"/>
      <c r="I35" s="389"/>
      <c r="J35" s="389"/>
      <c r="K35" s="389"/>
      <c r="L35" s="389"/>
      <c r="M35" s="389"/>
    </row>
    <row r="36" ht="15.75" customHeight="1"/>
    <row r="37" spans="1:2" ht="15">
      <c r="A37" s="145" t="s">
        <v>29</v>
      </c>
      <c r="B37" s="150" t="s">
        <v>122</v>
      </c>
    </row>
    <row r="38" spans="1:2" ht="4.5" customHeight="1">
      <c r="A38" s="145"/>
      <c r="B38" s="150"/>
    </row>
    <row r="39" spans="2:13" ht="15">
      <c r="B39" s="370" t="s">
        <v>190</v>
      </c>
      <c r="C39" s="370"/>
      <c r="D39" s="370"/>
      <c r="E39" s="370"/>
      <c r="F39" s="370"/>
      <c r="G39" s="370"/>
      <c r="H39" s="370"/>
      <c r="I39" s="370"/>
      <c r="J39" s="370"/>
      <c r="K39" s="370"/>
      <c r="L39" s="370"/>
      <c r="M39" s="370"/>
    </row>
    <row r="40" spans="2:13" ht="14.25" customHeight="1">
      <c r="B40" s="370"/>
      <c r="C40" s="370"/>
      <c r="D40" s="370"/>
      <c r="E40" s="370"/>
      <c r="F40" s="370"/>
      <c r="G40" s="370"/>
      <c r="H40" s="370"/>
      <c r="I40" s="370"/>
      <c r="J40" s="370"/>
      <c r="K40" s="370"/>
      <c r="L40" s="370"/>
      <c r="M40" s="370"/>
    </row>
    <row r="41" spans="2:13" ht="3.75" customHeight="1" hidden="1">
      <c r="B41" s="151"/>
      <c r="C41" s="151"/>
      <c r="D41" s="151"/>
      <c r="E41" s="151"/>
      <c r="F41" s="151"/>
      <c r="G41" s="151"/>
      <c r="H41" s="151"/>
      <c r="I41" s="151"/>
      <c r="J41" s="151"/>
      <c r="K41" s="151"/>
      <c r="L41" s="151"/>
      <c r="M41" s="151"/>
    </row>
    <row r="42" spans="1:13" ht="15">
      <c r="A42" s="145" t="s">
        <v>30</v>
      </c>
      <c r="B42" s="392" t="s">
        <v>123</v>
      </c>
      <c r="C42" s="392"/>
      <c r="D42" s="392"/>
      <c r="E42" s="392"/>
      <c r="F42" s="392"/>
      <c r="G42" s="392"/>
      <c r="H42" s="392"/>
      <c r="I42" s="392"/>
      <c r="J42" s="392"/>
      <c r="K42" s="392"/>
      <c r="L42" s="392"/>
      <c r="M42" s="392"/>
    </row>
    <row r="43" spans="1:13" ht="3.75" customHeight="1">
      <c r="A43" s="145"/>
      <c r="B43" s="393"/>
      <c r="C43" s="393"/>
      <c r="D43" s="393"/>
      <c r="E43" s="393"/>
      <c r="F43" s="393"/>
      <c r="G43" s="393"/>
      <c r="H43" s="393"/>
      <c r="I43" s="393"/>
      <c r="J43" s="393"/>
      <c r="K43" s="393"/>
      <c r="L43" s="393"/>
      <c r="M43" s="393"/>
    </row>
    <row r="44" spans="1:13" ht="15.75" customHeight="1">
      <c r="A44" s="145"/>
      <c r="B44" s="370" t="s">
        <v>191</v>
      </c>
      <c r="C44" s="370"/>
      <c r="D44" s="370"/>
      <c r="E44" s="370"/>
      <c r="F44" s="370"/>
      <c r="G44" s="370"/>
      <c r="H44" s="370"/>
      <c r="I44" s="370"/>
      <c r="J44" s="370"/>
      <c r="K44" s="370"/>
      <c r="L44" s="370"/>
      <c r="M44" s="370"/>
    </row>
    <row r="45" ht="12" customHeight="1"/>
    <row r="46" spans="1:13" ht="15">
      <c r="A46" s="145" t="s">
        <v>31</v>
      </c>
      <c r="B46" s="392" t="s">
        <v>32</v>
      </c>
      <c r="C46" s="392"/>
      <c r="D46" s="392"/>
      <c r="E46" s="392"/>
      <c r="F46" s="392"/>
      <c r="G46" s="392"/>
      <c r="H46" s="392"/>
      <c r="I46" s="392"/>
      <c r="J46" s="392"/>
      <c r="K46" s="392"/>
      <c r="L46" s="392"/>
      <c r="M46" s="392"/>
    </row>
    <row r="47" spans="1:13" ht="3" customHeight="1">
      <c r="A47" s="145"/>
      <c r="B47" s="153"/>
      <c r="C47" s="153"/>
      <c r="D47" s="153"/>
      <c r="E47" s="153"/>
      <c r="F47" s="153"/>
      <c r="G47" s="153"/>
      <c r="H47" s="153"/>
      <c r="I47" s="153"/>
      <c r="J47" s="153"/>
      <c r="K47" s="153"/>
      <c r="L47" s="153"/>
      <c r="M47" s="153"/>
    </row>
    <row r="48" spans="2:13" ht="12.75" customHeight="1">
      <c r="B48" s="363" t="s">
        <v>208</v>
      </c>
      <c r="C48" s="363"/>
      <c r="D48" s="363"/>
      <c r="E48" s="363"/>
      <c r="F48" s="363"/>
      <c r="G48" s="363"/>
      <c r="H48" s="363"/>
      <c r="I48" s="363"/>
      <c r="J48" s="363"/>
      <c r="K48" s="363"/>
      <c r="L48" s="363"/>
      <c r="M48" s="363"/>
    </row>
    <row r="49" spans="2:13" ht="18" customHeight="1">
      <c r="B49" s="363"/>
      <c r="C49" s="363"/>
      <c r="D49" s="363"/>
      <c r="E49" s="363"/>
      <c r="F49" s="363"/>
      <c r="G49" s="363"/>
      <c r="H49" s="363"/>
      <c r="I49" s="363"/>
      <c r="J49" s="363"/>
      <c r="K49" s="363"/>
      <c r="L49" s="363"/>
      <c r="M49" s="363"/>
    </row>
    <row r="50" spans="2:13" ht="15">
      <c r="B50" s="148"/>
      <c r="C50" s="148"/>
      <c r="D50" s="148"/>
      <c r="E50" s="148"/>
      <c r="F50" s="148"/>
      <c r="G50" s="148"/>
      <c r="H50" s="148"/>
      <c r="I50" s="148"/>
      <c r="J50" s="148"/>
      <c r="K50" s="148"/>
      <c r="L50" s="148"/>
      <c r="M50" s="148"/>
    </row>
    <row r="51" spans="1:13" ht="15">
      <c r="A51" s="145" t="s">
        <v>33</v>
      </c>
      <c r="B51" s="307" t="s">
        <v>125</v>
      </c>
      <c r="C51" s="307"/>
      <c r="D51" s="307"/>
      <c r="E51" s="307"/>
      <c r="F51" s="307"/>
      <c r="G51" s="307"/>
      <c r="H51" s="307"/>
      <c r="I51" s="307"/>
      <c r="J51" s="307"/>
      <c r="K51" s="307"/>
      <c r="L51" s="307"/>
      <c r="M51" s="307"/>
    </row>
    <row r="52" spans="2:13" ht="6.75" customHeight="1">
      <c r="B52" s="148"/>
      <c r="C52" s="148"/>
      <c r="D52" s="148"/>
      <c r="E52" s="148"/>
      <c r="F52" s="148"/>
      <c r="G52" s="148"/>
      <c r="H52" s="148"/>
      <c r="I52" s="148"/>
      <c r="J52" s="148"/>
      <c r="K52" s="148"/>
      <c r="L52" s="148"/>
      <c r="M52" s="148"/>
    </row>
    <row r="53" spans="2:13" ht="27.75" customHeight="1">
      <c r="B53" s="363" t="s">
        <v>258</v>
      </c>
      <c r="C53" s="363"/>
      <c r="D53" s="363"/>
      <c r="E53" s="363"/>
      <c r="F53" s="363"/>
      <c r="G53" s="363"/>
      <c r="H53" s="363"/>
      <c r="I53" s="363"/>
      <c r="J53" s="363"/>
      <c r="K53" s="363"/>
      <c r="L53" s="363"/>
      <c r="M53" s="363"/>
    </row>
    <row r="54" spans="1:13" ht="15">
      <c r="A54" s="145" t="s">
        <v>124</v>
      </c>
      <c r="B54" s="307" t="s">
        <v>127</v>
      </c>
      <c r="C54" s="307"/>
      <c r="D54" s="307"/>
      <c r="E54" s="307"/>
      <c r="F54" s="307"/>
      <c r="G54" s="307"/>
      <c r="H54" s="307"/>
      <c r="I54" s="307"/>
      <c r="J54" s="307"/>
      <c r="K54" s="307"/>
      <c r="L54" s="307"/>
      <c r="M54" s="307"/>
    </row>
    <row r="55" spans="2:13" ht="5.25" customHeight="1">
      <c r="B55" s="148"/>
      <c r="C55" s="148"/>
      <c r="D55" s="148"/>
      <c r="E55" s="148"/>
      <c r="F55" s="148"/>
      <c r="G55" s="148"/>
      <c r="H55" s="148"/>
      <c r="I55" s="148"/>
      <c r="J55" s="148"/>
      <c r="K55" s="148"/>
      <c r="L55" s="148"/>
      <c r="M55" s="148"/>
    </row>
    <row r="56" spans="2:13" ht="30.75" customHeight="1">
      <c r="B56" s="363" t="s">
        <v>175</v>
      </c>
      <c r="C56" s="363"/>
      <c r="D56" s="363"/>
      <c r="E56" s="363"/>
      <c r="F56" s="363"/>
      <c r="G56" s="363"/>
      <c r="H56" s="363"/>
      <c r="I56" s="363"/>
      <c r="J56" s="363"/>
      <c r="K56" s="363"/>
      <c r="L56" s="363"/>
      <c r="M56" s="363"/>
    </row>
    <row r="57" spans="2:13" ht="6.75" customHeight="1">
      <c r="B57" s="148"/>
      <c r="C57" s="148"/>
      <c r="D57" s="148"/>
      <c r="E57" s="148"/>
      <c r="F57" s="148"/>
      <c r="G57" s="148"/>
      <c r="H57" s="148"/>
      <c r="I57" s="148"/>
      <c r="J57" s="148"/>
      <c r="K57" s="148"/>
      <c r="L57" s="148"/>
      <c r="M57" s="148"/>
    </row>
    <row r="58" spans="2:13" s="157" customFormat="1" ht="31.5" customHeight="1">
      <c r="B58" s="363" t="s">
        <v>159</v>
      </c>
      <c r="C58" s="363"/>
      <c r="D58" s="363"/>
      <c r="E58" s="363"/>
      <c r="F58" s="363"/>
      <c r="G58" s="363"/>
      <c r="H58" s="363"/>
      <c r="I58" s="363"/>
      <c r="J58" s="363"/>
      <c r="K58" s="363"/>
      <c r="L58" s="363"/>
      <c r="M58" s="363"/>
    </row>
    <row r="59" spans="2:13" ht="7.5" customHeight="1">
      <c r="B59" s="148"/>
      <c r="C59" s="148"/>
      <c r="D59" s="148"/>
      <c r="E59" s="148"/>
      <c r="F59" s="148"/>
      <c r="G59" s="148"/>
      <c r="H59" s="148"/>
      <c r="I59" s="148"/>
      <c r="J59" s="148"/>
      <c r="K59" s="148"/>
      <c r="L59" s="148"/>
      <c r="M59" s="148"/>
    </row>
    <row r="60" spans="2:13" ht="15.75" customHeight="1">
      <c r="B60" s="148"/>
      <c r="C60" s="148"/>
      <c r="D60" s="148"/>
      <c r="E60" s="148"/>
      <c r="F60" s="148"/>
      <c r="G60" s="359" t="s">
        <v>160</v>
      </c>
      <c r="H60" s="359"/>
      <c r="I60" s="394"/>
      <c r="J60" s="394"/>
      <c r="K60" s="394"/>
      <c r="L60" s="359" t="s">
        <v>165</v>
      </c>
      <c r="M60" s="359"/>
    </row>
    <row r="61" spans="2:13" ht="14.25" customHeight="1">
      <c r="B61" s="148"/>
      <c r="C61" s="148"/>
      <c r="D61" s="148"/>
      <c r="E61" s="148"/>
      <c r="F61" s="148"/>
      <c r="G61" s="191" t="s">
        <v>161</v>
      </c>
      <c r="H61" s="191"/>
      <c r="I61" s="359" t="s">
        <v>163</v>
      </c>
      <c r="J61" s="359"/>
      <c r="K61" s="359"/>
      <c r="L61" s="359" t="s">
        <v>166</v>
      </c>
      <c r="M61" s="359"/>
    </row>
    <row r="62" spans="2:13" ht="14.25" customHeight="1">
      <c r="B62" s="148"/>
      <c r="C62" s="148"/>
      <c r="D62" s="148"/>
      <c r="E62" s="148"/>
      <c r="F62" s="148"/>
      <c r="G62" s="359" t="s">
        <v>162</v>
      </c>
      <c r="H62" s="359"/>
      <c r="I62" s="359" t="s">
        <v>164</v>
      </c>
      <c r="J62" s="359"/>
      <c r="K62" s="359"/>
      <c r="L62" s="359" t="s">
        <v>167</v>
      </c>
      <c r="M62" s="359"/>
    </row>
    <row r="63" spans="2:13" ht="14.25" customHeight="1">
      <c r="B63" s="148"/>
      <c r="C63" s="148"/>
      <c r="D63" s="148"/>
      <c r="E63" s="148"/>
      <c r="F63" s="148"/>
      <c r="G63" s="359" t="s">
        <v>4</v>
      </c>
      <c r="H63" s="359"/>
      <c r="I63" s="359" t="s">
        <v>4</v>
      </c>
      <c r="J63" s="359"/>
      <c r="K63" s="359"/>
      <c r="L63" s="359" t="s">
        <v>4</v>
      </c>
      <c r="M63" s="359"/>
    </row>
    <row r="64" spans="2:13" ht="5.25" customHeight="1">
      <c r="B64" s="148"/>
      <c r="C64" s="148"/>
      <c r="D64" s="148"/>
      <c r="E64" s="148"/>
      <c r="F64" s="148"/>
      <c r="G64" s="200"/>
      <c r="H64" s="200"/>
      <c r="I64" s="200"/>
      <c r="J64" s="200"/>
      <c r="K64" s="200"/>
      <c r="L64" s="200"/>
      <c r="M64" s="200"/>
    </row>
    <row r="65" spans="2:13" ht="14.25" customHeight="1">
      <c r="B65" s="191" t="s">
        <v>237</v>
      </c>
      <c r="C65" s="202"/>
      <c r="D65" s="202"/>
      <c r="E65" s="148"/>
      <c r="F65" s="148"/>
      <c r="G65" s="200"/>
      <c r="H65" s="200"/>
      <c r="I65" s="200"/>
      <c r="J65" s="200"/>
      <c r="K65" s="200"/>
      <c r="L65" s="200"/>
      <c r="M65" s="200"/>
    </row>
    <row r="66" spans="2:13" ht="3.75" customHeight="1">
      <c r="B66" s="148"/>
      <c r="C66" s="148"/>
      <c r="D66" s="148"/>
      <c r="E66" s="148"/>
      <c r="F66" s="148"/>
      <c r="G66" s="200"/>
      <c r="H66" s="200"/>
      <c r="I66" s="359"/>
      <c r="J66" s="359"/>
      <c r="K66" s="359"/>
      <c r="L66" s="200"/>
      <c r="M66" s="200"/>
    </row>
    <row r="67" spans="2:13" ht="14.25" customHeight="1">
      <c r="B67" s="202" t="s">
        <v>168</v>
      </c>
      <c r="C67" s="202"/>
      <c r="D67" s="202"/>
      <c r="E67" s="148"/>
      <c r="F67" s="148"/>
      <c r="G67" s="395">
        <v>2245350</v>
      </c>
      <c r="H67" s="395"/>
      <c r="K67" s="274">
        <v>25211571</v>
      </c>
      <c r="M67" s="274">
        <v>3600</v>
      </c>
    </row>
    <row r="68" spans="2:13" ht="16.5" customHeight="1">
      <c r="B68" s="202" t="s">
        <v>169</v>
      </c>
      <c r="C68" s="202"/>
      <c r="D68" s="202"/>
      <c r="E68" s="202"/>
      <c r="F68" s="148"/>
      <c r="G68" s="395">
        <v>432324</v>
      </c>
      <c r="H68" s="395"/>
      <c r="I68" s="313">
        <v>0</v>
      </c>
      <c r="J68" s="313"/>
      <c r="K68" s="313"/>
      <c r="L68" s="313">
        <v>0</v>
      </c>
      <c r="M68" s="313"/>
    </row>
    <row r="69" spans="2:13" ht="16.5" customHeight="1">
      <c r="B69" s="202" t="s">
        <v>211</v>
      </c>
      <c r="C69" s="202"/>
      <c r="D69" s="202"/>
      <c r="E69" s="202"/>
      <c r="F69" s="148"/>
      <c r="G69" s="396">
        <v>0</v>
      </c>
      <c r="H69" s="396"/>
      <c r="I69" s="203"/>
      <c r="J69" s="203"/>
      <c r="K69" s="203">
        <v>0</v>
      </c>
      <c r="L69" s="203"/>
      <c r="M69" s="203">
        <v>0</v>
      </c>
    </row>
    <row r="70" spans="2:13" ht="16.5" customHeight="1">
      <c r="B70" s="202" t="s">
        <v>172</v>
      </c>
      <c r="C70" s="202"/>
      <c r="D70" s="202"/>
      <c r="E70" s="202"/>
      <c r="F70" s="148"/>
      <c r="G70" s="395">
        <v>4708</v>
      </c>
      <c r="H70" s="395"/>
      <c r="I70" s="203"/>
      <c r="J70" s="203"/>
      <c r="K70" s="203">
        <v>0</v>
      </c>
      <c r="L70" s="203"/>
      <c r="M70" s="203"/>
    </row>
    <row r="71" spans="2:13" ht="16.5" customHeight="1">
      <c r="B71" s="202" t="s">
        <v>170</v>
      </c>
      <c r="C71" s="202"/>
      <c r="D71" s="202"/>
      <c r="E71" s="201"/>
      <c r="F71" s="148"/>
      <c r="G71" s="395">
        <v>1038870</v>
      </c>
      <c r="H71" s="395"/>
      <c r="I71" s="313">
        <v>0</v>
      </c>
      <c r="J71" s="313"/>
      <c r="K71" s="313"/>
      <c r="L71" s="313">
        <v>0</v>
      </c>
      <c r="M71" s="313"/>
    </row>
    <row r="72" spans="2:13" ht="3.75" customHeight="1">
      <c r="B72" s="201"/>
      <c r="C72" s="201"/>
      <c r="D72" s="201"/>
      <c r="E72" s="201"/>
      <c r="F72" s="148"/>
      <c r="G72" s="205"/>
      <c r="H72" s="205"/>
      <c r="I72" s="205"/>
      <c r="J72" s="205"/>
      <c r="K72" s="205"/>
      <c r="L72" s="205"/>
      <c r="M72" s="205"/>
    </row>
    <row r="73" spans="2:13" ht="16.5" customHeight="1" thickBot="1">
      <c r="B73" s="202" t="s">
        <v>171</v>
      </c>
      <c r="C73" s="202"/>
      <c r="D73" s="202"/>
      <c r="E73" s="202"/>
      <c r="F73" s="148"/>
      <c r="G73" s="314">
        <f>SUM(G67:H72)</f>
        <v>3721252</v>
      </c>
      <c r="H73" s="314"/>
      <c r="I73" s="314">
        <f>SUM(I66:K72)</f>
        <v>25211571</v>
      </c>
      <c r="J73" s="314"/>
      <c r="K73" s="314"/>
      <c r="L73" s="314">
        <f>SUM(L66:M72)</f>
        <v>3600</v>
      </c>
      <c r="M73" s="314"/>
    </row>
    <row r="74" spans="2:13" ht="15.75" thickTop="1">
      <c r="B74" s="394"/>
      <c r="C74" s="394"/>
      <c r="D74" s="394"/>
      <c r="E74" s="394"/>
      <c r="F74" s="148"/>
      <c r="G74" s="205"/>
      <c r="H74" s="148"/>
      <c r="I74" s="148"/>
      <c r="J74" s="148"/>
      <c r="K74" s="148"/>
      <c r="L74" s="148"/>
      <c r="M74" s="148"/>
    </row>
    <row r="75" spans="2:13" ht="14.25" customHeight="1">
      <c r="B75" s="191" t="s">
        <v>231</v>
      </c>
      <c r="C75" s="202"/>
      <c r="D75" s="202"/>
      <c r="E75" s="148"/>
      <c r="F75" s="148"/>
      <c r="G75" s="200"/>
      <c r="H75" s="200"/>
      <c r="I75" s="200"/>
      <c r="J75" s="200"/>
      <c r="K75" s="200"/>
      <c r="L75" s="200"/>
      <c r="M75" s="200"/>
    </row>
    <row r="76" spans="2:13" ht="3" customHeight="1">
      <c r="B76" s="148"/>
      <c r="C76" s="148"/>
      <c r="D76" s="148"/>
      <c r="E76" s="148"/>
      <c r="F76" s="148"/>
      <c r="G76" s="200"/>
      <c r="H76" s="200"/>
      <c r="I76" s="359"/>
      <c r="J76" s="359"/>
      <c r="K76" s="359"/>
      <c r="L76" s="200"/>
      <c r="M76" s="200"/>
    </row>
    <row r="77" spans="2:13" ht="14.25" customHeight="1">
      <c r="B77" s="202" t="s">
        <v>168</v>
      </c>
      <c r="C77" s="202"/>
      <c r="D77" s="202"/>
      <c r="E77" s="148"/>
      <c r="F77" s="148"/>
      <c r="G77" s="313">
        <v>1669179</v>
      </c>
      <c r="H77" s="313"/>
      <c r="I77" s="313">
        <v>27202273</v>
      </c>
      <c r="J77" s="313"/>
      <c r="K77" s="313"/>
      <c r="L77" s="313">
        <v>52361</v>
      </c>
      <c r="M77" s="313"/>
    </row>
    <row r="78" spans="2:13" ht="14.25" customHeight="1">
      <c r="B78" s="202" t="s">
        <v>169</v>
      </c>
      <c r="C78" s="202"/>
      <c r="D78" s="202"/>
      <c r="E78" s="148"/>
      <c r="F78" s="148"/>
      <c r="G78" s="313">
        <v>362441</v>
      </c>
      <c r="H78" s="313"/>
      <c r="I78" s="203"/>
      <c r="J78" s="203"/>
      <c r="K78" s="203">
        <v>0</v>
      </c>
      <c r="L78" s="203"/>
      <c r="M78" s="203">
        <v>0</v>
      </c>
    </row>
    <row r="79" spans="2:13" ht="14.25" customHeight="1">
      <c r="B79" s="202" t="s">
        <v>211</v>
      </c>
      <c r="C79" s="202"/>
      <c r="D79" s="202"/>
      <c r="E79" s="148"/>
      <c r="F79" s="148"/>
      <c r="G79" s="313">
        <v>1131602</v>
      </c>
      <c r="H79" s="313"/>
      <c r="I79" s="203"/>
      <c r="J79" s="203"/>
      <c r="K79" s="203"/>
      <c r="L79" s="203"/>
      <c r="M79" s="203"/>
    </row>
    <row r="80" spans="2:13" ht="16.5" customHeight="1">
      <c r="B80" s="202" t="s">
        <v>172</v>
      </c>
      <c r="C80" s="202"/>
      <c r="D80" s="202"/>
      <c r="E80" s="201"/>
      <c r="F80" s="148"/>
      <c r="G80" s="313">
        <v>0</v>
      </c>
      <c r="H80" s="313"/>
      <c r="I80" s="313">
        <v>0</v>
      </c>
      <c r="J80" s="313"/>
      <c r="K80" s="313"/>
      <c r="L80" s="203"/>
      <c r="M80" s="203">
        <v>0</v>
      </c>
    </row>
    <row r="81" spans="2:13" ht="16.5" customHeight="1">
      <c r="B81" s="202" t="s">
        <v>170</v>
      </c>
      <c r="C81" s="202"/>
      <c r="D81" s="202"/>
      <c r="E81" s="201"/>
      <c r="F81" s="148"/>
      <c r="G81" s="313">
        <v>1331772</v>
      </c>
      <c r="H81" s="313"/>
      <c r="I81" s="313">
        <v>0</v>
      </c>
      <c r="J81" s="313"/>
      <c r="K81" s="313"/>
      <c r="L81" s="313">
        <v>0</v>
      </c>
      <c r="M81" s="313"/>
    </row>
    <row r="82" spans="2:13" ht="4.5" customHeight="1">
      <c r="B82" s="201"/>
      <c r="C82" s="201"/>
      <c r="D82" s="201"/>
      <c r="E82" s="201"/>
      <c r="F82" s="148"/>
      <c r="G82" s="205"/>
      <c r="H82" s="205"/>
      <c r="I82" s="205"/>
      <c r="J82" s="205"/>
      <c r="K82" s="205"/>
      <c r="L82" s="205"/>
      <c r="M82" s="205"/>
    </row>
    <row r="83" spans="2:13" ht="16.5" customHeight="1" thickBot="1">
      <c r="B83" s="202" t="s">
        <v>171</v>
      </c>
      <c r="C83" s="202"/>
      <c r="D83" s="202"/>
      <c r="E83" s="202"/>
      <c r="F83" s="148"/>
      <c r="G83" s="314">
        <f>SUM(G77:H82)</f>
        <v>4494994</v>
      </c>
      <c r="H83" s="314"/>
      <c r="I83" s="314">
        <f>SUM(I76:K82)</f>
        <v>27202273</v>
      </c>
      <c r="J83" s="314"/>
      <c r="K83" s="314"/>
      <c r="L83" s="314">
        <f>SUM(L76:M82)</f>
        <v>52361</v>
      </c>
      <c r="M83" s="314"/>
    </row>
    <row r="84" spans="2:13" ht="16.5" customHeight="1" thickTop="1">
      <c r="B84" s="202"/>
      <c r="C84" s="202"/>
      <c r="D84" s="202"/>
      <c r="E84" s="202"/>
      <c r="F84" s="148"/>
      <c r="G84" s="271"/>
      <c r="H84" s="271"/>
      <c r="I84" s="271"/>
      <c r="J84" s="271"/>
      <c r="K84" s="271"/>
      <c r="L84" s="271"/>
      <c r="M84" s="271"/>
    </row>
    <row r="85" spans="2:13" ht="14.25" customHeight="1">
      <c r="B85" s="191" t="s">
        <v>236</v>
      </c>
      <c r="C85" s="202"/>
      <c r="D85" s="202"/>
      <c r="E85" s="148"/>
      <c r="F85" s="148"/>
      <c r="G85" s="200"/>
      <c r="H85" s="200"/>
      <c r="I85" s="200"/>
      <c r="J85" s="200"/>
      <c r="K85" s="200"/>
      <c r="L85" s="200"/>
      <c r="M85" s="200"/>
    </row>
    <row r="86" spans="2:13" ht="3.75" customHeight="1">
      <c r="B86" s="148"/>
      <c r="C86" s="148"/>
      <c r="D86" s="148"/>
      <c r="E86" s="148"/>
      <c r="F86" s="148"/>
      <c r="G86" s="200"/>
      <c r="H86" s="200"/>
      <c r="I86" s="359"/>
      <c r="J86" s="359"/>
      <c r="K86" s="359"/>
      <c r="L86" s="200"/>
      <c r="M86" s="200"/>
    </row>
    <row r="87" spans="2:13" ht="14.25" customHeight="1">
      <c r="B87" s="202" t="s">
        <v>168</v>
      </c>
      <c r="C87" s="202"/>
      <c r="D87" s="202"/>
      <c r="E87" s="148"/>
      <c r="F87" s="148"/>
      <c r="G87" s="312">
        <v>8068142</v>
      </c>
      <c r="H87" s="312"/>
      <c r="K87" s="274">
        <v>25211571</v>
      </c>
      <c r="M87" s="274">
        <v>348571</v>
      </c>
    </row>
    <row r="88" spans="2:13" ht="16.5" customHeight="1">
      <c r="B88" s="202" t="s">
        <v>169</v>
      </c>
      <c r="C88" s="202"/>
      <c r="D88" s="202"/>
      <c r="E88" s="202"/>
      <c r="F88" s="148"/>
      <c r="G88" s="312">
        <v>2822279</v>
      </c>
      <c r="H88" s="312"/>
      <c r="K88" s="285">
        <v>0</v>
      </c>
      <c r="M88" s="274">
        <v>0</v>
      </c>
    </row>
    <row r="89" spans="2:13" ht="16.5" customHeight="1">
      <c r="B89" s="202" t="s">
        <v>211</v>
      </c>
      <c r="C89" s="202"/>
      <c r="D89" s="202"/>
      <c r="E89" s="202"/>
      <c r="F89" s="148"/>
      <c r="G89" s="312">
        <v>486597</v>
      </c>
      <c r="H89" s="312"/>
      <c r="K89" s="285">
        <v>0</v>
      </c>
      <c r="M89" s="274">
        <v>0</v>
      </c>
    </row>
    <row r="90" spans="2:13" ht="16.5" customHeight="1">
      <c r="B90" s="202" t="s">
        <v>172</v>
      </c>
      <c r="C90" s="202"/>
      <c r="D90" s="202"/>
      <c r="E90" s="201"/>
      <c r="F90" s="148"/>
      <c r="G90" s="395">
        <v>5716</v>
      </c>
      <c r="H90" s="395"/>
      <c r="K90" s="285">
        <v>0</v>
      </c>
      <c r="M90" s="274">
        <v>0</v>
      </c>
    </row>
    <row r="91" spans="2:13" ht="16.5" customHeight="1">
      <c r="B91" s="202" t="s">
        <v>170</v>
      </c>
      <c r="C91" s="202"/>
      <c r="D91" s="202"/>
      <c r="E91" s="201"/>
      <c r="F91" s="148"/>
      <c r="G91" s="395">
        <v>2519952</v>
      </c>
      <c r="H91" s="395"/>
      <c r="K91" s="285">
        <v>0</v>
      </c>
      <c r="M91" s="274">
        <v>0</v>
      </c>
    </row>
    <row r="92" spans="2:13" ht="3.75" customHeight="1">
      <c r="B92" s="201"/>
      <c r="C92" s="201"/>
      <c r="D92" s="201"/>
      <c r="E92" s="201"/>
      <c r="F92" s="148"/>
      <c r="G92" s="205"/>
      <c r="H92" s="205"/>
      <c r="I92" s="205"/>
      <c r="J92" s="205"/>
      <c r="K92" s="205"/>
      <c r="L92" s="205"/>
      <c r="M92" s="205"/>
    </row>
    <row r="93" spans="2:13" ht="16.5" customHeight="1" thickBot="1">
      <c r="B93" s="202" t="s">
        <v>171</v>
      </c>
      <c r="C93" s="202"/>
      <c r="D93" s="202"/>
      <c r="E93" s="202"/>
      <c r="F93" s="148"/>
      <c r="G93" s="314">
        <f>SUM(G87:H92)</f>
        <v>13902686</v>
      </c>
      <c r="H93" s="314"/>
      <c r="I93" s="314">
        <f>SUM(I86:K92)</f>
        <v>25211571</v>
      </c>
      <c r="J93" s="314"/>
      <c r="K93" s="314"/>
      <c r="L93" s="314">
        <f>SUM(L86:M92)</f>
        <v>348571</v>
      </c>
      <c r="M93" s="314"/>
    </row>
    <row r="94" spans="2:13" ht="15.75" thickTop="1">
      <c r="B94" s="394"/>
      <c r="C94" s="394"/>
      <c r="D94" s="394"/>
      <c r="E94" s="394"/>
      <c r="F94" s="148"/>
      <c r="G94" s="205"/>
      <c r="H94" s="148"/>
      <c r="I94" s="148"/>
      <c r="J94" s="148"/>
      <c r="K94" s="148"/>
      <c r="L94" s="148"/>
      <c r="M94" s="148"/>
    </row>
    <row r="95" spans="2:13" ht="14.25" customHeight="1">
      <c r="B95" s="191" t="s">
        <v>230</v>
      </c>
      <c r="C95" s="202"/>
      <c r="D95" s="202"/>
      <c r="E95" s="148"/>
      <c r="F95" s="148"/>
      <c r="G95" s="200"/>
      <c r="H95" s="200"/>
      <c r="I95" s="200"/>
      <c r="J95" s="200"/>
      <c r="K95" s="200"/>
      <c r="L95" s="200"/>
      <c r="M95" s="200"/>
    </row>
    <row r="96" spans="2:13" ht="3" customHeight="1">
      <c r="B96" s="148"/>
      <c r="C96" s="148"/>
      <c r="D96" s="148"/>
      <c r="E96" s="148"/>
      <c r="F96" s="148"/>
      <c r="G96" s="200"/>
      <c r="H96" s="200"/>
      <c r="I96" s="313">
        <v>27202273</v>
      </c>
      <c r="J96" s="313"/>
      <c r="K96" s="313"/>
      <c r="L96" s="200"/>
      <c r="M96" s="200"/>
    </row>
    <row r="97" spans="2:13" ht="14.25" customHeight="1">
      <c r="B97" s="202" t="s">
        <v>168</v>
      </c>
      <c r="C97" s="202"/>
      <c r="D97" s="202"/>
      <c r="E97" s="148"/>
      <c r="F97" s="148"/>
      <c r="G97" s="313">
        <v>6807502</v>
      </c>
      <c r="H97" s="313"/>
      <c r="I97" s="313">
        <v>27202273</v>
      </c>
      <c r="J97" s="313"/>
      <c r="K97" s="313"/>
      <c r="L97" s="313">
        <v>197969</v>
      </c>
      <c r="M97" s="313"/>
    </row>
    <row r="98" spans="2:13" ht="14.25" customHeight="1">
      <c r="B98" s="202" t="s">
        <v>169</v>
      </c>
      <c r="C98" s="202"/>
      <c r="D98" s="202"/>
      <c r="E98" s="148"/>
      <c r="F98" s="148"/>
      <c r="G98" s="313">
        <v>1436795</v>
      </c>
      <c r="H98" s="313"/>
      <c r="I98" s="203"/>
      <c r="J98" s="203"/>
      <c r="K98" s="203">
        <v>0</v>
      </c>
      <c r="L98" s="313">
        <v>0</v>
      </c>
      <c r="M98" s="313"/>
    </row>
    <row r="99" spans="2:13" ht="14.25" customHeight="1">
      <c r="B99" s="202" t="s">
        <v>211</v>
      </c>
      <c r="C99" s="202"/>
      <c r="D99" s="202"/>
      <c r="E99" s="148"/>
      <c r="F99" s="148"/>
      <c r="G99" s="313">
        <v>1631546</v>
      </c>
      <c r="H99" s="313"/>
      <c r="I99" s="203"/>
      <c r="J99" s="203"/>
      <c r="K99" s="203">
        <v>0</v>
      </c>
      <c r="L99" s="203"/>
      <c r="M99" s="203">
        <v>0</v>
      </c>
    </row>
    <row r="100" spans="2:13" ht="16.5" customHeight="1">
      <c r="B100" s="202" t="s">
        <v>172</v>
      </c>
      <c r="C100" s="202"/>
      <c r="D100" s="202"/>
      <c r="E100" s="201"/>
      <c r="F100" s="148"/>
      <c r="G100" s="313">
        <v>30486</v>
      </c>
      <c r="H100" s="313"/>
      <c r="I100" s="313">
        <v>0</v>
      </c>
      <c r="J100" s="313"/>
      <c r="K100" s="313"/>
      <c r="L100" s="203"/>
      <c r="M100" s="203">
        <v>0</v>
      </c>
    </row>
    <row r="101" spans="2:13" ht="16.5" customHeight="1">
      <c r="B101" s="202" t="s">
        <v>170</v>
      </c>
      <c r="C101" s="202"/>
      <c r="D101" s="202"/>
      <c r="E101" s="201"/>
      <c r="F101" s="148"/>
      <c r="G101" s="313">
        <v>3557938</v>
      </c>
      <c r="H101" s="313"/>
      <c r="I101" s="313">
        <v>0</v>
      </c>
      <c r="J101" s="313"/>
      <c r="K101" s="313"/>
      <c r="L101" s="313">
        <v>0</v>
      </c>
      <c r="M101" s="313"/>
    </row>
    <row r="102" spans="2:13" ht="4.5" customHeight="1">
      <c r="B102" s="201"/>
      <c r="C102" s="201"/>
      <c r="D102" s="201"/>
      <c r="E102" s="201"/>
      <c r="F102" s="148"/>
      <c r="G102" s="313"/>
      <c r="H102" s="313"/>
      <c r="I102" s="205"/>
      <c r="J102" s="205"/>
      <c r="K102" s="205"/>
      <c r="L102" s="313">
        <v>0</v>
      </c>
      <c r="M102" s="313"/>
    </row>
    <row r="103" spans="2:13" ht="16.5" customHeight="1" thickBot="1">
      <c r="B103" s="202" t="s">
        <v>171</v>
      </c>
      <c r="C103" s="202"/>
      <c r="D103" s="202"/>
      <c r="E103" s="202"/>
      <c r="F103" s="148"/>
      <c r="G103" s="314">
        <f>SUM(G97:H102)</f>
        <v>13464267</v>
      </c>
      <c r="H103" s="314"/>
      <c r="I103" s="314">
        <f>SUM(I97:K101)</f>
        <v>27202273</v>
      </c>
      <c r="J103" s="314"/>
      <c r="K103" s="314"/>
      <c r="L103" s="314">
        <f>SUM(L96:M102)</f>
        <v>197969</v>
      </c>
      <c r="M103" s="314"/>
    </row>
    <row r="104" spans="2:13" ht="19.5" customHeight="1" thickTop="1">
      <c r="B104" s="202"/>
      <c r="C104" s="202"/>
      <c r="D104" s="202"/>
      <c r="E104" s="202"/>
      <c r="F104" s="148"/>
      <c r="G104" s="271"/>
      <c r="H104" s="271"/>
      <c r="I104" s="271"/>
      <c r="J104" s="271"/>
      <c r="K104" s="271"/>
      <c r="L104" s="271"/>
      <c r="M104" s="271"/>
    </row>
    <row r="105" spans="1:13" ht="15">
      <c r="A105" s="145" t="s">
        <v>126</v>
      </c>
      <c r="B105" s="307" t="s">
        <v>128</v>
      </c>
      <c r="C105" s="307"/>
      <c r="D105" s="307"/>
      <c r="E105" s="307"/>
      <c r="F105" s="307"/>
      <c r="G105" s="307"/>
      <c r="H105" s="307"/>
      <c r="I105" s="307"/>
      <c r="J105" s="307"/>
      <c r="K105" s="307"/>
      <c r="L105" s="307"/>
      <c r="M105" s="307"/>
    </row>
    <row r="106" spans="1:13" ht="6" customHeight="1">
      <c r="A106" s="145"/>
      <c r="B106" s="149"/>
      <c r="C106" s="149"/>
      <c r="D106" s="149"/>
      <c r="E106" s="149"/>
      <c r="F106" s="149"/>
      <c r="G106" s="149"/>
      <c r="H106" s="149"/>
      <c r="I106" s="149"/>
      <c r="J106" s="149"/>
      <c r="K106" s="149"/>
      <c r="L106" s="149"/>
      <c r="M106" s="149"/>
    </row>
    <row r="107" spans="2:13" ht="15">
      <c r="B107" s="397" t="s">
        <v>192</v>
      </c>
      <c r="C107" s="397"/>
      <c r="D107" s="397"/>
      <c r="E107" s="397"/>
      <c r="F107" s="397"/>
      <c r="G107" s="397"/>
      <c r="H107" s="397"/>
      <c r="I107" s="397"/>
      <c r="J107" s="397"/>
      <c r="K107" s="397"/>
      <c r="L107" s="397"/>
      <c r="M107" s="397"/>
    </row>
    <row r="108" spans="2:13" ht="15" customHeight="1">
      <c r="B108" s="363" t="s">
        <v>193</v>
      </c>
      <c r="C108" s="363"/>
      <c r="D108" s="363"/>
      <c r="E108" s="363"/>
      <c r="F108" s="363"/>
      <c r="G108" s="363"/>
      <c r="H108" s="363"/>
      <c r="I108" s="363"/>
      <c r="J108" s="363"/>
      <c r="K108" s="363"/>
      <c r="L108" s="363"/>
      <c r="M108" s="363"/>
    </row>
    <row r="109" spans="2:13" ht="15">
      <c r="B109" s="148"/>
      <c r="C109" s="148"/>
      <c r="D109" s="148"/>
      <c r="E109" s="148"/>
      <c r="F109" s="148"/>
      <c r="G109" s="148"/>
      <c r="H109" s="148"/>
      <c r="I109" s="148"/>
      <c r="J109" s="148"/>
      <c r="K109" s="148"/>
      <c r="L109" s="148"/>
      <c r="M109" s="148"/>
    </row>
    <row r="110" spans="1:13" ht="15">
      <c r="A110" s="145" t="s">
        <v>34</v>
      </c>
      <c r="B110" s="307" t="s">
        <v>129</v>
      </c>
      <c r="C110" s="307"/>
      <c r="D110" s="307"/>
      <c r="E110" s="307"/>
      <c r="F110" s="307"/>
      <c r="G110" s="307"/>
      <c r="H110" s="307"/>
      <c r="I110" s="307"/>
      <c r="J110" s="307"/>
      <c r="K110" s="307"/>
      <c r="L110" s="307"/>
      <c r="M110" s="307"/>
    </row>
    <row r="111" spans="2:13" ht="4.5" customHeight="1">
      <c r="B111" s="148"/>
      <c r="C111" s="148"/>
      <c r="D111" s="148"/>
      <c r="E111" s="148"/>
      <c r="F111" s="148"/>
      <c r="G111" s="148"/>
      <c r="H111" s="148"/>
      <c r="I111" s="148"/>
      <c r="J111" s="148"/>
      <c r="K111" s="148"/>
      <c r="L111" s="148"/>
      <c r="M111" s="148"/>
    </row>
    <row r="112" spans="2:13" ht="30.75" customHeight="1">
      <c r="B112" s="363" t="s">
        <v>194</v>
      </c>
      <c r="C112" s="363"/>
      <c r="D112" s="363"/>
      <c r="E112" s="363"/>
      <c r="F112" s="363"/>
      <c r="G112" s="363"/>
      <c r="H112" s="363"/>
      <c r="I112" s="363"/>
      <c r="J112" s="363"/>
      <c r="K112" s="363"/>
      <c r="L112" s="363"/>
      <c r="M112" s="363"/>
    </row>
    <row r="113" spans="2:13" ht="12.75" customHeight="1">
      <c r="B113" s="148"/>
      <c r="C113" s="148"/>
      <c r="D113" s="148"/>
      <c r="E113" s="148"/>
      <c r="F113" s="148"/>
      <c r="G113" s="148"/>
      <c r="H113" s="148"/>
      <c r="I113" s="148"/>
      <c r="J113" s="148"/>
      <c r="K113" s="148"/>
      <c r="L113" s="148"/>
      <c r="M113" s="148"/>
    </row>
    <row r="114" spans="1:7" ht="13.5" customHeight="1">
      <c r="A114" s="145" t="s">
        <v>195</v>
      </c>
      <c r="B114" s="154" t="s">
        <v>35</v>
      </c>
      <c r="G114" s="154"/>
    </row>
    <row r="115" spans="2:13" ht="4.5" customHeight="1">
      <c r="B115" s="148"/>
      <c r="C115" s="148"/>
      <c r="D115" s="148"/>
      <c r="E115" s="148"/>
      <c r="F115" s="148"/>
      <c r="G115" s="148"/>
      <c r="H115" s="148"/>
      <c r="I115" s="148"/>
      <c r="J115" s="148"/>
      <c r="K115" s="148"/>
      <c r="L115" s="148"/>
      <c r="M115" s="148"/>
    </row>
    <row r="116" spans="2:13" ht="14.25" customHeight="1">
      <c r="B116" s="362" t="s">
        <v>196</v>
      </c>
      <c r="C116" s="362"/>
      <c r="D116" s="362"/>
      <c r="E116" s="362"/>
      <c r="F116" s="362"/>
      <c r="G116" s="362"/>
      <c r="H116" s="362"/>
      <c r="I116" s="362"/>
      <c r="J116" s="362"/>
      <c r="K116" s="362"/>
      <c r="L116" s="362"/>
      <c r="M116" s="362"/>
    </row>
    <row r="117" spans="1:13" ht="15">
      <c r="A117" s="145"/>
      <c r="B117" s="398"/>
      <c r="C117" s="398"/>
      <c r="D117" s="398"/>
      <c r="E117" s="398"/>
      <c r="F117" s="398"/>
      <c r="G117" s="398"/>
      <c r="H117" s="398"/>
      <c r="I117" s="398"/>
      <c r="J117" s="398"/>
      <c r="K117" s="398"/>
      <c r="L117" s="398"/>
      <c r="M117" s="398"/>
    </row>
    <row r="118" spans="1:13" ht="15">
      <c r="A118" s="145" t="s">
        <v>36</v>
      </c>
      <c r="B118" s="398" t="s">
        <v>130</v>
      </c>
      <c r="C118" s="398"/>
      <c r="D118" s="398"/>
      <c r="E118" s="398"/>
      <c r="F118" s="398"/>
      <c r="G118" s="398"/>
      <c r="H118" s="398"/>
      <c r="I118" s="398"/>
      <c r="J118" s="398"/>
      <c r="K118" s="398"/>
      <c r="L118" s="398"/>
      <c r="M118" s="398"/>
    </row>
    <row r="119" spans="2:13" ht="4.5" customHeight="1">
      <c r="B119" s="364"/>
      <c r="C119" s="364"/>
      <c r="D119" s="364"/>
      <c r="E119" s="364"/>
      <c r="F119" s="364"/>
      <c r="G119" s="364"/>
      <c r="H119" s="364"/>
      <c r="I119" s="364"/>
      <c r="J119" s="364"/>
      <c r="K119" s="364"/>
      <c r="L119" s="364"/>
      <c r="M119" s="364"/>
    </row>
    <row r="120" spans="2:13" ht="15">
      <c r="B120" s="378" t="s">
        <v>259</v>
      </c>
      <c r="C120" s="378"/>
      <c r="D120" s="378"/>
      <c r="E120" s="378"/>
      <c r="F120" s="378"/>
      <c r="G120" s="378"/>
      <c r="H120" s="378"/>
      <c r="I120" s="378"/>
      <c r="J120" s="378"/>
      <c r="K120" s="378"/>
      <c r="L120" s="378"/>
      <c r="M120" s="378"/>
    </row>
    <row r="121" spans="1:2" ht="14.25" customHeight="1">
      <c r="A121" s="145"/>
      <c r="B121" s="150"/>
    </row>
    <row r="122" spans="1:2" ht="15">
      <c r="A122" s="145" t="s">
        <v>37</v>
      </c>
      <c r="B122" s="145" t="s">
        <v>38</v>
      </c>
    </row>
    <row r="123" spans="2:13" ht="14.25" customHeight="1">
      <c r="B123" s="151"/>
      <c r="C123" s="151"/>
      <c r="D123" s="151"/>
      <c r="E123" s="151"/>
      <c r="F123" s="151"/>
      <c r="G123" s="151"/>
      <c r="H123" s="151"/>
      <c r="I123" s="151"/>
      <c r="J123" s="151"/>
      <c r="K123" s="151"/>
      <c r="L123" s="282" t="s">
        <v>4</v>
      </c>
      <c r="M123" s="151"/>
    </row>
    <row r="124" spans="2:13" ht="14.25" customHeight="1">
      <c r="B124" s="399" t="s">
        <v>128</v>
      </c>
      <c r="C124" s="399"/>
      <c r="D124" s="399"/>
      <c r="E124" s="151"/>
      <c r="F124" s="151"/>
      <c r="G124" s="151"/>
      <c r="H124" s="151"/>
      <c r="I124" s="151"/>
      <c r="J124" s="151"/>
      <c r="K124" s="151"/>
      <c r="L124" s="151"/>
      <c r="M124" s="151"/>
    </row>
    <row r="125" spans="2:13" ht="6.75" customHeight="1">
      <c r="B125" s="151"/>
      <c r="C125" s="151"/>
      <c r="D125" s="151"/>
      <c r="E125" s="151"/>
      <c r="F125" s="151"/>
      <c r="G125" s="151"/>
      <c r="H125" s="151"/>
      <c r="I125" s="151"/>
      <c r="J125" s="151"/>
      <c r="K125" s="151"/>
      <c r="L125" s="151"/>
      <c r="M125" s="151"/>
    </row>
    <row r="126" spans="2:13" ht="16.5" customHeight="1" thickBot="1">
      <c r="B126" s="399" t="s">
        <v>232</v>
      </c>
      <c r="C126" s="399"/>
      <c r="D126" s="399"/>
      <c r="E126" s="399"/>
      <c r="F126" s="399"/>
      <c r="G126" s="151"/>
      <c r="H126" s="151"/>
      <c r="I126" s="151"/>
      <c r="J126" s="151"/>
      <c r="K126" s="151"/>
      <c r="L126" s="291">
        <v>0</v>
      </c>
      <c r="M126" s="151"/>
    </row>
    <row r="127" spans="2:17" ht="17.25" customHeight="1" thickTop="1">
      <c r="B127" s="148"/>
      <c r="C127" s="148"/>
      <c r="D127" s="148"/>
      <c r="E127" s="148"/>
      <c r="F127" s="148"/>
      <c r="G127" s="148"/>
      <c r="H127" s="148"/>
      <c r="I127" s="148"/>
      <c r="J127" s="148"/>
      <c r="K127" s="148"/>
      <c r="L127" s="148"/>
      <c r="M127" s="148"/>
      <c r="N127" s="148"/>
      <c r="O127" s="148"/>
      <c r="P127" s="148"/>
      <c r="Q127" s="148"/>
    </row>
    <row r="128" spans="1:17" ht="15" customHeight="1">
      <c r="A128" s="145" t="s">
        <v>209</v>
      </c>
      <c r="B128" s="307" t="s">
        <v>131</v>
      </c>
      <c r="C128" s="307"/>
      <c r="D128" s="307"/>
      <c r="E128" s="307"/>
      <c r="F128" s="307"/>
      <c r="G128" s="307"/>
      <c r="H128" s="307"/>
      <c r="I128" s="307"/>
      <c r="J128" s="307"/>
      <c r="K128" s="307"/>
      <c r="L128" s="307"/>
      <c r="M128" s="307"/>
      <c r="N128" s="148"/>
      <c r="O128" s="148"/>
      <c r="P128" s="148"/>
      <c r="Q128" s="148"/>
    </row>
    <row r="129" spans="1:17" ht="15" customHeight="1">
      <c r="A129" s="145"/>
      <c r="B129" s="149"/>
      <c r="C129" s="149"/>
      <c r="D129" s="149"/>
      <c r="E129" s="149"/>
      <c r="F129" s="149"/>
      <c r="G129" s="149"/>
      <c r="H129" s="149"/>
      <c r="I129" s="359" t="s">
        <v>76</v>
      </c>
      <c r="J129" s="359"/>
      <c r="K129" s="359"/>
      <c r="L129" s="359" t="s">
        <v>197</v>
      </c>
      <c r="M129" s="359"/>
      <c r="N129" s="148"/>
      <c r="O129" s="148"/>
      <c r="P129" s="148"/>
      <c r="Q129" s="148"/>
    </row>
    <row r="130" spans="1:17" ht="15" customHeight="1">
      <c r="A130" s="145"/>
      <c r="B130" s="149"/>
      <c r="C130" s="149"/>
      <c r="D130" s="149"/>
      <c r="E130" s="149"/>
      <c r="F130" s="149"/>
      <c r="G130" s="149"/>
      <c r="H130" s="149"/>
      <c r="I130" s="162" t="s">
        <v>239</v>
      </c>
      <c r="J130" s="162"/>
      <c r="K130" s="162" t="s">
        <v>221</v>
      </c>
      <c r="L130" s="162" t="s">
        <v>239</v>
      </c>
      <c r="M130" s="162" t="s">
        <v>221</v>
      </c>
      <c r="N130" s="148"/>
      <c r="O130" s="148"/>
      <c r="P130" s="148"/>
      <c r="Q130" s="148"/>
    </row>
    <row r="131" spans="1:17" ht="15" customHeight="1">
      <c r="A131" s="145"/>
      <c r="B131" s="149"/>
      <c r="C131" s="149"/>
      <c r="D131" s="149"/>
      <c r="E131" s="149"/>
      <c r="F131" s="149"/>
      <c r="G131" s="149"/>
      <c r="H131" s="149"/>
      <c r="I131" s="166" t="s">
        <v>4</v>
      </c>
      <c r="J131" s="166"/>
      <c r="K131" s="166" t="s">
        <v>4</v>
      </c>
      <c r="L131" s="166" t="s">
        <v>4</v>
      </c>
      <c r="M131" s="166" t="s">
        <v>4</v>
      </c>
      <c r="N131" s="148"/>
      <c r="O131" s="148"/>
      <c r="P131" s="148"/>
      <c r="Q131" s="148"/>
    </row>
    <row r="132" spans="1:17" ht="15" customHeight="1">
      <c r="A132" s="145"/>
      <c r="B132" s="363" t="s">
        <v>198</v>
      </c>
      <c r="C132" s="363"/>
      <c r="D132" s="363"/>
      <c r="E132" s="363"/>
      <c r="F132" s="363"/>
      <c r="G132" s="363"/>
      <c r="H132" s="149"/>
      <c r="I132" s="165"/>
      <c r="J132" s="165"/>
      <c r="K132" s="165"/>
      <c r="L132" s="165"/>
      <c r="M132" s="165"/>
      <c r="N132" s="148"/>
      <c r="O132" s="148"/>
      <c r="P132" s="148"/>
      <c r="Q132" s="148"/>
    </row>
    <row r="133" spans="1:17" ht="17.25" customHeight="1">
      <c r="A133" s="145"/>
      <c r="B133" s="369" t="s">
        <v>199</v>
      </c>
      <c r="C133" s="363"/>
      <c r="D133" s="363"/>
      <c r="E133" s="363"/>
      <c r="F133" s="363"/>
      <c r="G133" s="363"/>
      <c r="H133" s="149"/>
      <c r="I133" s="274">
        <v>62570</v>
      </c>
      <c r="J133" s="274"/>
      <c r="K133" s="172">
        <v>66577</v>
      </c>
      <c r="L133" s="274">
        <v>306035</v>
      </c>
      <c r="M133" s="172">
        <v>125995</v>
      </c>
      <c r="N133" s="148"/>
      <c r="O133" s="148"/>
      <c r="P133" s="148"/>
      <c r="Q133" s="148"/>
    </row>
    <row r="134" spans="1:17" ht="4.5" customHeight="1">
      <c r="A134" s="145"/>
      <c r="B134" s="359"/>
      <c r="C134" s="359"/>
      <c r="D134" s="359"/>
      <c r="E134" s="359"/>
      <c r="F134" s="359"/>
      <c r="G134" s="359"/>
      <c r="H134" s="359"/>
      <c r="K134" s="172"/>
      <c r="M134" s="172"/>
      <c r="N134" s="148"/>
      <c r="O134" s="148"/>
      <c r="P134" s="148"/>
      <c r="Q134" s="148"/>
    </row>
    <row r="135" spans="1:17" ht="15" customHeight="1">
      <c r="A135" s="145"/>
      <c r="B135" s="400" t="s">
        <v>200</v>
      </c>
      <c r="C135" s="400"/>
      <c r="D135" s="400"/>
      <c r="E135" s="400"/>
      <c r="F135" s="400"/>
      <c r="G135" s="400"/>
      <c r="H135" s="400"/>
      <c r="K135" s="172"/>
      <c r="M135" s="172"/>
      <c r="N135" s="148"/>
      <c r="O135" s="148"/>
      <c r="P135" s="148"/>
      <c r="Q135" s="148"/>
    </row>
    <row r="136" spans="1:13" ht="14.25" customHeight="1">
      <c r="A136" s="145"/>
      <c r="B136" s="369" t="s">
        <v>201</v>
      </c>
      <c r="C136" s="363"/>
      <c r="D136" s="363"/>
      <c r="E136" s="363"/>
      <c r="F136" s="363"/>
      <c r="G136" s="363"/>
      <c r="I136" s="274">
        <v>55087</v>
      </c>
      <c r="J136" s="274"/>
      <c r="K136" s="172">
        <v>76154</v>
      </c>
      <c r="L136" s="274">
        <v>201699</v>
      </c>
      <c r="M136" s="172">
        <v>135627</v>
      </c>
    </row>
    <row r="137" spans="1:2" ht="12.75" customHeight="1">
      <c r="A137" s="145"/>
      <c r="B137" s="154"/>
    </row>
    <row r="138" spans="1:7" ht="16.5" customHeight="1">
      <c r="A138" s="145"/>
      <c r="B138" s="401" t="s">
        <v>276</v>
      </c>
      <c r="C138" s="401"/>
      <c r="D138" s="401"/>
      <c r="E138" s="401"/>
      <c r="F138" s="401"/>
      <c r="G138" s="401"/>
    </row>
    <row r="139" spans="1:13" ht="15" customHeight="1">
      <c r="A139" s="145"/>
      <c r="B139" s="369" t="s">
        <v>199</v>
      </c>
      <c r="C139" s="363"/>
      <c r="D139" s="363"/>
      <c r="E139" s="363"/>
      <c r="F139" s="363"/>
      <c r="G139" s="363"/>
      <c r="I139" s="274">
        <v>61500</v>
      </c>
      <c r="J139" s="274"/>
      <c r="K139" s="274">
        <v>61500</v>
      </c>
      <c r="L139" s="274">
        <v>246000</v>
      </c>
      <c r="M139" s="274">
        <v>246000</v>
      </c>
    </row>
    <row r="140" spans="1:2" ht="5.25" customHeight="1">
      <c r="A140" s="145"/>
      <c r="B140" s="154"/>
    </row>
    <row r="141" spans="2:16" ht="18" customHeight="1">
      <c r="B141" s="382" t="s">
        <v>202</v>
      </c>
      <c r="C141" s="382"/>
      <c r="D141" s="382"/>
      <c r="E141" s="382"/>
      <c r="F141" s="382"/>
      <c r="G141" s="382"/>
      <c r="H141" s="382"/>
      <c r="I141" s="382"/>
      <c r="J141" s="382"/>
      <c r="K141" s="382"/>
      <c r="L141" s="382"/>
      <c r="M141" s="382"/>
      <c r="N141" s="181"/>
      <c r="O141" s="181"/>
      <c r="P141" s="181"/>
    </row>
    <row r="142" spans="1:13" ht="16.5" customHeight="1">
      <c r="A142" s="380" t="s">
        <v>176</v>
      </c>
      <c r="B142" s="380"/>
      <c r="C142" s="380"/>
      <c r="D142" s="380"/>
      <c r="E142" s="380"/>
      <c r="F142" s="380"/>
      <c r="G142" s="380"/>
      <c r="H142" s="380"/>
      <c r="I142" s="380"/>
      <c r="J142" s="380"/>
      <c r="K142" s="380"/>
      <c r="L142" s="380"/>
      <c r="M142" s="380"/>
    </row>
    <row r="143" spans="1:13" ht="16.5" customHeight="1">
      <c r="A143" s="380"/>
      <c r="B143" s="380"/>
      <c r="C143" s="380"/>
      <c r="D143" s="380"/>
      <c r="E143" s="380"/>
      <c r="F143" s="380"/>
      <c r="G143" s="380"/>
      <c r="H143" s="380"/>
      <c r="I143" s="380"/>
      <c r="J143" s="380"/>
      <c r="K143" s="380"/>
      <c r="L143" s="380"/>
      <c r="M143" s="380"/>
    </row>
    <row r="144" spans="1:13" ht="9.75" customHeight="1">
      <c r="A144" s="158"/>
      <c r="B144" s="158"/>
      <c r="C144" s="158"/>
      <c r="D144" s="158"/>
      <c r="E144" s="158"/>
      <c r="F144" s="158"/>
      <c r="G144" s="158"/>
      <c r="H144" s="158"/>
      <c r="I144" s="158"/>
      <c r="J144" s="158"/>
      <c r="L144" s="158"/>
      <c r="M144" s="158"/>
    </row>
    <row r="145" spans="1:13" ht="12" customHeight="1">
      <c r="A145" s="145" t="s">
        <v>39</v>
      </c>
      <c r="B145" s="154" t="s">
        <v>40</v>
      </c>
      <c r="C145" s="159"/>
      <c r="D145" s="159"/>
      <c r="E145" s="159"/>
      <c r="F145" s="159"/>
      <c r="G145" s="159"/>
      <c r="H145" s="159"/>
      <c r="I145" s="159"/>
      <c r="J145" s="159"/>
      <c r="L145" s="159"/>
      <c r="M145" s="159"/>
    </row>
    <row r="146" spans="1:13" ht="12" customHeight="1">
      <c r="A146" s="145"/>
      <c r="B146" s="154"/>
      <c r="C146" s="159"/>
      <c r="D146" s="159"/>
      <c r="E146" s="159"/>
      <c r="F146" s="159"/>
      <c r="G146" s="159"/>
      <c r="H146" s="159"/>
      <c r="I146" s="159"/>
      <c r="J146" s="159"/>
      <c r="K146" s="159"/>
      <c r="L146" s="159"/>
      <c r="M146" s="160"/>
    </row>
    <row r="147" spans="1:17" ht="14.25" customHeight="1">
      <c r="A147" s="145"/>
      <c r="B147" s="154"/>
      <c r="C147" s="159"/>
      <c r="D147" s="159"/>
      <c r="E147" s="159"/>
      <c r="F147" s="356" t="s">
        <v>147</v>
      </c>
      <c r="G147" s="356"/>
      <c r="H147" s="356"/>
      <c r="I147" s="356"/>
      <c r="J147" s="293"/>
      <c r="K147" s="356" t="s">
        <v>233</v>
      </c>
      <c r="L147" s="357"/>
      <c r="M147" s="357"/>
      <c r="N147" s="161"/>
      <c r="O147" s="161"/>
      <c r="P147" s="161"/>
      <c r="Q147" s="161"/>
    </row>
    <row r="148" spans="6:17" s="145" customFormat="1" ht="12" customHeight="1">
      <c r="F148" s="162" t="s">
        <v>239</v>
      </c>
      <c r="G148" s="162" t="s">
        <v>260</v>
      </c>
      <c r="H148" s="206" t="s">
        <v>148</v>
      </c>
      <c r="I148" s="162" t="s">
        <v>221</v>
      </c>
      <c r="J148" s="206" t="s">
        <v>148</v>
      </c>
      <c r="K148" s="162" t="s">
        <v>239</v>
      </c>
      <c r="L148" s="162" t="s">
        <v>221</v>
      </c>
      <c r="M148" s="206" t="s">
        <v>148</v>
      </c>
      <c r="N148" s="163"/>
      <c r="O148" s="163"/>
      <c r="P148" s="164"/>
      <c r="Q148" s="165"/>
    </row>
    <row r="149" spans="5:17" s="145" customFormat="1" ht="12" customHeight="1">
      <c r="E149" s="164"/>
      <c r="F149" s="166" t="s">
        <v>4</v>
      </c>
      <c r="G149" s="166" t="s">
        <v>4</v>
      </c>
      <c r="H149" s="207" t="s">
        <v>149</v>
      </c>
      <c r="I149" s="166" t="s">
        <v>4</v>
      </c>
      <c r="J149" s="207" t="s">
        <v>149</v>
      </c>
      <c r="K149" s="166" t="s">
        <v>4</v>
      </c>
      <c r="L149" s="166" t="s">
        <v>4</v>
      </c>
      <c r="M149" s="207" t="s">
        <v>149</v>
      </c>
      <c r="N149" s="164"/>
      <c r="O149" s="164"/>
      <c r="P149" s="165"/>
      <c r="Q149" s="165"/>
    </row>
    <row r="150" spans="5:17" s="145" customFormat="1" ht="12" customHeight="1">
      <c r="E150" s="167"/>
      <c r="F150" s="167"/>
      <c r="G150" s="168"/>
      <c r="H150" s="167"/>
      <c r="I150" s="169"/>
      <c r="J150" s="167"/>
      <c r="K150" s="167"/>
      <c r="L150" s="167"/>
      <c r="N150" s="167"/>
      <c r="O150" s="167"/>
      <c r="P150" s="169"/>
      <c r="Q150" s="169"/>
    </row>
    <row r="151" spans="5:17" ht="1.5" customHeight="1">
      <c r="E151" s="161"/>
      <c r="F151" s="161"/>
      <c r="G151" s="161"/>
      <c r="H151" s="161"/>
      <c r="I151" s="170"/>
      <c r="J151" s="161"/>
      <c r="K151" s="161"/>
      <c r="L151" s="161"/>
      <c r="N151" s="161"/>
      <c r="O151" s="161"/>
      <c r="P151" s="170"/>
      <c r="Q151" s="170"/>
    </row>
    <row r="152" spans="2:17" ht="12" customHeight="1">
      <c r="B152" s="145" t="s">
        <v>10</v>
      </c>
      <c r="E152" s="171"/>
      <c r="F152" s="274">
        <f>CIS!F21</f>
        <v>3721252</v>
      </c>
      <c r="G152" s="172">
        <v>3916040</v>
      </c>
      <c r="H152" s="208">
        <v>-0.049741064953371265</v>
      </c>
      <c r="I152" s="172">
        <f>CIS!H21</f>
        <v>4494994</v>
      </c>
      <c r="J152" s="208">
        <v>-0.1721341563526</v>
      </c>
      <c r="K152" s="172">
        <f>CIS!J21</f>
        <v>13902686</v>
      </c>
      <c r="L152" s="172">
        <f>CIS!L21</f>
        <v>13464267</v>
      </c>
      <c r="M152" s="209">
        <f>(K152-L152)/L152</f>
        <v>0.03256166860030331</v>
      </c>
      <c r="N152" s="174"/>
      <c r="O152" s="174"/>
      <c r="P152" s="171"/>
      <c r="Q152" s="171"/>
    </row>
    <row r="153" spans="5:17" ht="6.75" customHeight="1">
      <c r="E153" s="171"/>
      <c r="G153" s="172"/>
      <c r="H153" s="208"/>
      <c r="I153" s="172"/>
      <c r="J153" s="208"/>
      <c r="K153" s="172"/>
      <c r="L153" s="172"/>
      <c r="N153" s="161"/>
      <c r="O153" s="161"/>
      <c r="P153" s="171"/>
      <c r="Q153" s="171"/>
    </row>
    <row r="154" spans="3:17" ht="12" customHeight="1">
      <c r="C154" s="142" t="s">
        <v>7</v>
      </c>
      <c r="D154" s="161"/>
      <c r="E154" s="171"/>
      <c r="F154" s="274">
        <f>CIS!F23</f>
        <v>-3860261</v>
      </c>
      <c r="G154" s="172">
        <v>-2801086</v>
      </c>
      <c r="H154" s="208">
        <v>-0.37813012524428</v>
      </c>
      <c r="I154" s="172">
        <f>CIS!H23</f>
        <v>-3408948</v>
      </c>
      <c r="J154" s="208">
        <v>-0.132390696484663</v>
      </c>
      <c r="K154" s="172">
        <f>CIS!J23</f>
        <v>-12204882</v>
      </c>
      <c r="L154" s="172">
        <f>CIS!L23</f>
        <v>-10355188</v>
      </c>
      <c r="M154" s="209">
        <v>-0.178624859345866</v>
      </c>
      <c r="N154" s="174"/>
      <c r="O154" s="174"/>
      <c r="P154" s="171"/>
      <c r="Q154" s="171"/>
    </row>
    <row r="155" spans="5:17" ht="6.75" customHeight="1">
      <c r="E155" s="171"/>
      <c r="F155" s="143"/>
      <c r="G155" s="175"/>
      <c r="H155" s="175"/>
      <c r="I155" s="175"/>
      <c r="J155" s="300"/>
      <c r="K155" s="175"/>
      <c r="L155" s="175"/>
      <c r="M155" s="143"/>
      <c r="N155" s="161"/>
      <c r="O155" s="161"/>
      <c r="P155" s="171"/>
      <c r="Q155" s="171"/>
    </row>
    <row r="156" spans="2:17" ht="15" customHeight="1">
      <c r="B156" s="145" t="s">
        <v>269</v>
      </c>
      <c r="E156" s="171"/>
      <c r="F156" s="173">
        <f>SUM(F152:F155)</f>
        <v>-139009</v>
      </c>
      <c r="G156" s="173">
        <f>SUM(G152:G155)</f>
        <v>1114954</v>
      </c>
      <c r="H156" s="208">
        <v>-1.124676892499601</v>
      </c>
      <c r="I156" s="173">
        <f>SUM(I152:I155)</f>
        <v>1086046</v>
      </c>
      <c r="J156" s="208">
        <v>-1.12799549926983</v>
      </c>
      <c r="K156" s="173">
        <f>SUM(K152:K155)</f>
        <v>1697804</v>
      </c>
      <c r="L156" s="173">
        <f>SUM(L152:L155)</f>
        <v>3109079</v>
      </c>
      <c r="M156" s="209">
        <v>-0.45392059835082993</v>
      </c>
      <c r="N156" s="174"/>
      <c r="O156" s="174"/>
      <c r="P156" s="171"/>
      <c r="Q156" s="171"/>
    </row>
    <row r="157" spans="5:17" ht="7.5" customHeight="1">
      <c r="E157" s="171"/>
      <c r="G157" s="172"/>
      <c r="H157" s="172"/>
      <c r="I157" s="172"/>
      <c r="J157" s="208"/>
      <c r="K157" s="172"/>
      <c r="L157" s="172"/>
      <c r="N157" s="161"/>
      <c r="O157" s="161"/>
      <c r="P157" s="171"/>
      <c r="Q157" s="171"/>
    </row>
    <row r="158" spans="3:17" ht="14.25" customHeight="1">
      <c r="C158" s="142" t="s">
        <v>9</v>
      </c>
      <c r="E158" s="171"/>
      <c r="F158" s="274">
        <f>CIS!F27</f>
        <v>89396</v>
      </c>
      <c r="G158" s="172">
        <v>85960</v>
      </c>
      <c r="H158" s="208">
        <v>0.03997208003722662</v>
      </c>
      <c r="I158" s="172">
        <f>CIS!H27</f>
        <v>113087</v>
      </c>
      <c r="J158" s="208">
        <v>-0.20949357574257</v>
      </c>
      <c r="K158" s="172">
        <f>CIS!J27</f>
        <v>366520</v>
      </c>
      <c r="L158" s="172">
        <f>CIS!L27</f>
        <v>495011</v>
      </c>
      <c r="M158" s="209">
        <v>-0.25957200951089976</v>
      </c>
      <c r="N158" s="174"/>
      <c r="O158" s="174"/>
      <c r="P158" s="171"/>
      <c r="Q158" s="171"/>
    </row>
    <row r="159" spans="3:17" ht="14.25" customHeight="1">
      <c r="C159" s="142" t="s">
        <v>112</v>
      </c>
      <c r="E159" s="171"/>
      <c r="F159" s="274">
        <f>CIS!F28</f>
        <v>-752731</v>
      </c>
      <c r="G159" s="172">
        <v>-733024</v>
      </c>
      <c r="H159" s="208">
        <v>-0.0268845221984546</v>
      </c>
      <c r="I159" s="172">
        <f>CIS!H28</f>
        <v>-1004141</v>
      </c>
      <c r="J159" s="208">
        <v>0.2503732045599174</v>
      </c>
      <c r="K159" s="172">
        <f>CIS!J28</f>
        <v>-3150920</v>
      </c>
      <c r="L159" s="172">
        <f>CIS!L28</f>
        <v>-3510625</v>
      </c>
      <c r="M159" s="209">
        <v>0.10246181235535</v>
      </c>
      <c r="N159" s="174"/>
      <c r="O159" s="174"/>
      <c r="P159" s="171"/>
      <c r="Q159" s="171"/>
    </row>
    <row r="160" spans="5:17" ht="12" customHeight="1">
      <c r="E160" s="171"/>
      <c r="F160" s="143"/>
      <c r="G160" s="175"/>
      <c r="H160" s="175"/>
      <c r="I160" s="175"/>
      <c r="J160" s="300"/>
      <c r="K160" s="175"/>
      <c r="L160" s="175"/>
      <c r="M160" s="143"/>
      <c r="N160" s="161"/>
      <c r="O160" s="161"/>
      <c r="P160" s="171"/>
      <c r="Q160" s="171"/>
    </row>
    <row r="161" spans="2:17" ht="15.75" customHeight="1">
      <c r="B161" s="145" t="s">
        <v>217</v>
      </c>
      <c r="E161" s="171"/>
      <c r="F161" s="173">
        <f>SUM(F156:F160)</f>
        <v>-802344</v>
      </c>
      <c r="G161" s="173">
        <f>SUM(G156:G160)</f>
        <v>467890</v>
      </c>
      <c r="H161" s="208">
        <v>-2.7148133108209196</v>
      </c>
      <c r="I161" s="173">
        <f>SUM(I156:I160)</f>
        <v>194992</v>
      </c>
      <c r="J161" s="208">
        <v>-5.11475342578157</v>
      </c>
      <c r="K161" s="173">
        <f>SUM(K156:K160)</f>
        <v>-1086596</v>
      </c>
      <c r="L161" s="173">
        <f>SUM(L156:L160)</f>
        <v>93465</v>
      </c>
      <c r="M161" s="209">
        <v>-12.625699459690793</v>
      </c>
      <c r="N161" s="174"/>
      <c r="O161" s="174"/>
      <c r="P161" s="171"/>
      <c r="Q161" s="171"/>
    </row>
    <row r="162" spans="5:17" ht="12" customHeight="1">
      <c r="E162" s="171"/>
      <c r="G162" s="172"/>
      <c r="H162" s="172"/>
      <c r="I162" s="172"/>
      <c r="J162" s="208"/>
      <c r="K162" s="172"/>
      <c r="L162" s="172"/>
      <c r="N162" s="161"/>
      <c r="O162" s="161"/>
      <c r="P162" s="171"/>
      <c r="Q162" s="171"/>
    </row>
    <row r="163" spans="3:17" ht="12" customHeight="1">
      <c r="C163" s="142" t="s">
        <v>146</v>
      </c>
      <c r="E163" s="171"/>
      <c r="F163" s="274">
        <f>CIS!F36</f>
        <v>154000</v>
      </c>
      <c r="G163" s="172">
        <v>-68000</v>
      </c>
      <c r="H163" s="208">
        <v>3.26470588235294</v>
      </c>
      <c r="I163" s="172">
        <f>CIS!H36</f>
        <v>-72690</v>
      </c>
      <c r="J163" s="208">
        <v>3.118585775209795</v>
      </c>
      <c r="K163" s="172">
        <f>CIS!J36</f>
        <v>240000</v>
      </c>
      <c r="L163" s="172">
        <f>CIS!L36</f>
        <v>-44690</v>
      </c>
      <c r="M163" s="209">
        <v>6.37032893264712</v>
      </c>
      <c r="N163" s="174"/>
      <c r="O163" s="174"/>
      <c r="P163" s="171"/>
      <c r="Q163" s="171"/>
    </row>
    <row r="164" spans="2:17" ht="12" customHeight="1">
      <c r="B164" s="177"/>
      <c r="C164" s="177"/>
      <c r="D164" s="177"/>
      <c r="E164" s="171"/>
      <c r="G164" s="173"/>
      <c r="H164" s="173"/>
      <c r="I164" s="173"/>
      <c r="J164" s="300"/>
      <c r="K164" s="173"/>
      <c r="L164" s="173"/>
      <c r="N164" s="174"/>
      <c r="O164" s="174"/>
      <c r="P164" s="171"/>
      <c r="Q164" s="171"/>
    </row>
    <row r="165" spans="2:17" ht="16.5" customHeight="1" thickBot="1">
      <c r="B165" s="358" t="s">
        <v>218</v>
      </c>
      <c r="C165" s="358"/>
      <c r="D165" s="358"/>
      <c r="E165" s="171"/>
      <c r="F165" s="178">
        <f>SUM(F161:F163)</f>
        <v>-648344</v>
      </c>
      <c r="G165" s="178">
        <f>SUM(G161:G163)</f>
        <v>399890</v>
      </c>
      <c r="H165" s="296">
        <v>-2.6213058591112555</v>
      </c>
      <c r="I165" s="178">
        <f>SUM(I161:I163)</f>
        <v>122302</v>
      </c>
      <c r="J165" s="296">
        <v>-6.30117250739971</v>
      </c>
      <c r="K165" s="178">
        <f>SUM(K161:K163)</f>
        <v>-846596</v>
      </c>
      <c r="L165" s="178">
        <f>SUM(L161:L163)</f>
        <v>48775</v>
      </c>
      <c r="M165" s="297">
        <v>-18.357170681701692</v>
      </c>
      <c r="N165" s="174"/>
      <c r="O165" s="174"/>
      <c r="P165" s="171"/>
      <c r="Q165" s="171"/>
    </row>
    <row r="166" spans="5:17" ht="7.5" customHeight="1" thickTop="1">
      <c r="E166" s="161"/>
      <c r="F166" s="161"/>
      <c r="G166" s="173"/>
      <c r="H166" s="173"/>
      <c r="I166" s="173"/>
      <c r="J166" s="173"/>
      <c r="K166" s="173"/>
      <c r="L166" s="173"/>
      <c r="M166" s="173"/>
      <c r="N166" s="179"/>
      <c r="O166" s="179"/>
      <c r="P166" s="179"/>
      <c r="Q166" s="180"/>
    </row>
    <row r="167" spans="1:13" ht="14.25" customHeight="1">
      <c r="A167" s="261"/>
      <c r="B167" s="262"/>
      <c r="C167" s="262"/>
      <c r="D167" s="262"/>
      <c r="E167" s="262"/>
      <c r="F167" s="262"/>
      <c r="G167" s="262"/>
      <c r="H167" s="262"/>
      <c r="I167" s="262"/>
      <c r="J167" s="262"/>
      <c r="K167" s="262"/>
      <c r="L167" s="262"/>
      <c r="M167" s="262"/>
    </row>
    <row r="168" spans="1:13" ht="83.25" customHeight="1">
      <c r="A168" s="261"/>
      <c r="B168" s="403" t="s">
        <v>291</v>
      </c>
      <c r="C168" s="403"/>
      <c r="D168" s="403"/>
      <c r="E168" s="403"/>
      <c r="F168" s="403"/>
      <c r="G168" s="403"/>
      <c r="H168" s="403"/>
      <c r="I168" s="403"/>
      <c r="J168" s="403"/>
      <c r="K168" s="403"/>
      <c r="L168" s="403"/>
      <c r="M168" s="403"/>
    </row>
    <row r="169" spans="1:13" ht="126" customHeight="1">
      <c r="A169" s="261"/>
      <c r="B169" s="403" t="s">
        <v>290</v>
      </c>
      <c r="C169" s="403"/>
      <c r="D169" s="403"/>
      <c r="E169" s="403"/>
      <c r="F169" s="403"/>
      <c r="G169" s="403"/>
      <c r="H169" s="403"/>
      <c r="I169" s="403"/>
      <c r="J169" s="403"/>
      <c r="K169" s="403"/>
      <c r="L169" s="403"/>
      <c r="M169" s="403"/>
    </row>
    <row r="170" spans="1:13" ht="7.5" customHeight="1">
      <c r="A170" s="261"/>
      <c r="B170" s="262"/>
      <c r="C170" s="262"/>
      <c r="D170" s="262"/>
      <c r="E170" s="262"/>
      <c r="F170" s="262"/>
      <c r="G170" s="262"/>
      <c r="H170" s="262"/>
      <c r="I170" s="262"/>
      <c r="J170" s="262"/>
      <c r="K170" s="262"/>
      <c r="L170" s="262"/>
      <c r="M170" s="262"/>
    </row>
    <row r="171" spans="2:13" ht="12" customHeight="1" hidden="1">
      <c r="B171" s="157"/>
      <c r="C171" s="157"/>
      <c r="D171" s="157"/>
      <c r="E171" s="157"/>
      <c r="F171" s="157"/>
      <c r="G171" s="157"/>
      <c r="H171" s="157"/>
      <c r="I171" s="157"/>
      <c r="J171" s="157"/>
      <c r="K171" s="157"/>
      <c r="L171" s="157"/>
      <c r="M171" s="157"/>
    </row>
    <row r="172" spans="7:16" ht="12" customHeight="1" hidden="1">
      <c r="G172" s="263"/>
      <c r="H172" s="263"/>
      <c r="I172" s="264"/>
      <c r="J172" s="264"/>
      <c r="K172" s="264"/>
      <c r="L172" s="264"/>
      <c r="M172" s="265"/>
      <c r="N172" s="266"/>
      <c r="O172" s="266"/>
      <c r="P172" s="267"/>
    </row>
    <row r="173" spans="7:16" ht="12" customHeight="1" hidden="1">
      <c r="G173" s="263"/>
      <c r="H173" s="263"/>
      <c r="I173" s="264"/>
      <c r="J173" s="264"/>
      <c r="K173" s="264"/>
      <c r="L173" s="264"/>
      <c r="M173" s="265"/>
      <c r="N173" s="266"/>
      <c r="O173" s="266"/>
      <c r="P173" s="267"/>
    </row>
    <row r="174" spans="7:16" ht="12" customHeight="1" hidden="1">
      <c r="G174" s="263"/>
      <c r="H174" s="263"/>
      <c r="I174" s="264"/>
      <c r="J174" s="264"/>
      <c r="K174" s="264"/>
      <c r="L174" s="264"/>
      <c r="M174" s="265"/>
      <c r="N174" s="266"/>
      <c r="O174" s="266"/>
      <c r="P174" s="267"/>
    </row>
    <row r="175" spans="2:16" ht="3.75" customHeight="1">
      <c r="B175" s="157"/>
      <c r="C175" s="157"/>
      <c r="D175" s="157"/>
      <c r="E175" s="157"/>
      <c r="F175" s="157"/>
      <c r="G175" s="157"/>
      <c r="H175" s="157"/>
      <c r="I175" s="157"/>
      <c r="J175" s="157"/>
      <c r="K175" s="157"/>
      <c r="L175" s="157"/>
      <c r="M175" s="157"/>
      <c r="N175" s="161"/>
      <c r="O175" s="161"/>
      <c r="P175" s="161"/>
    </row>
    <row r="176" spans="1:13" ht="12" customHeight="1">
      <c r="A176" s="145" t="s">
        <v>41</v>
      </c>
      <c r="B176" s="154" t="s">
        <v>42</v>
      </c>
      <c r="C176" s="159"/>
      <c r="D176" s="159"/>
      <c r="E176" s="159"/>
      <c r="F176" s="159"/>
      <c r="G176" s="159"/>
      <c r="H176" s="159"/>
      <c r="I176" s="159"/>
      <c r="J176" s="159"/>
      <c r="K176" s="159"/>
      <c r="L176" s="159"/>
      <c r="M176" s="159"/>
    </row>
    <row r="177" spans="2:13" ht="4.5" customHeight="1">
      <c r="B177" s="154"/>
      <c r="C177" s="159"/>
      <c r="D177" s="159"/>
      <c r="E177" s="159"/>
      <c r="F177" s="159"/>
      <c r="G177" s="159"/>
      <c r="H177" s="159"/>
      <c r="I177" s="159"/>
      <c r="J177" s="159"/>
      <c r="K177" s="159"/>
      <c r="L177" s="159"/>
      <c r="M177" s="159"/>
    </row>
    <row r="178" spans="2:13" ht="68.25" customHeight="1">
      <c r="B178" s="363" t="s">
        <v>289</v>
      </c>
      <c r="C178" s="363"/>
      <c r="D178" s="363"/>
      <c r="E178" s="363"/>
      <c r="F178" s="363"/>
      <c r="G178" s="363"/>
      <c r="H178" s="363"/>
      <c r="I178" s="363"/>
      <c r="J178" s="363"/>
      <c r="K178" s="363"/>
      <c r="L178" s="363"/>
      <c r="M178" s="363"/>
    </row>
    <row r="179" spans="1:13" ht="11.25" customHeight="1" hidden="1">
      <c r="A179" s="336"/>
      <c r="B179" s="382"/>
      <c r="C179" s="382"/>
      <c r="D179" s="382"/>
      <c r="E179" s="382"/>
      <c r="F179" s="382"/>
      <c r="G179" s="382"/>
      <c r="H179" s="382"/>
      <c r="I179" s="382"/>
      <c r="J179" s="382"/>
      <c r="K179" s="382"/>
      <c r="L179" s="382"/>
      <c r="M179" s="382"/>
    </row>
    <row r="180" spans="1:13" s="181" customFormat="1" ht="1.5" customHeight="1" hidden="1">
      <c r="A180" s="336"/>
      <c r="B180" s="382"/>
      <c r="C180" s="382"/>
      <c r="D180" s="382"/>
      <c r="E180" s="382"/>
      <c r="F180" s="382"/>
      <c r="G180" s="382"/>
      <c r="H180" s="382"/>
      <c r="I180" s="382"/>
      <c r="J180" s="382"/>
      <c r="K180" s="382"/>
      <c r="L180" s="382"/>
      <c r="M180" s="382"/>
    </row>
    <row r="181" spans="1:13" s="181" customFormat="1" ht="21" customHeight="1" hidden="1">
      <c r="A181" s="336"/>
      <c r="B181" s="382"/>
      <c r="C181" s="382"/>
      <c r="D181" s="382"/>
      <c r="E181" s="382"/>
      <c r="F181" s="382"/>
      <c r="G181" s="382"/>
      <c r="H181" s="382"/>
      <c r="I181" s="382"/>
      <c r="J181" s="382"/>
      <c r="K181" s="382"/>
      <c r="L181" s="382"/>
      <c r="M181" s="382"/>
    </row>
    <row r="182" spans="1:13" s="181" customFormat="1" ht="3.75" customHeight="1">
      <c r="A182" s="336"/>
      <c r="B182" s="382"/>
      <c r="C182" s="382"/>
      <c r="D182" s="382"/>
      <c r="E182" s="382"/>
      <c r="F182" s="382"/>
      <c r="G182" s="382"/>
      <c r="H182" s="382"/>
      <c r="I182" s="382"/>
      <c r="J182" s="382"/>
      <c r="K182" s="382"/>
      <c r="L182" s="382"/>
      <c r="M182" s="382"/>
    </row>
    <row r="183" spans="1:13" ht="15.75" customHeight="1">
      <c r="A183" s="145" t="s">
        <v>43</v>
      </c>
      <c r="B183" s="182" t="s">
        <v>44</v>
      </c>
      <c r="C183" s="159"/>
      <c r="D183" s="159"/>
      <c r="E183" s="159"/>
      <c r="F183" s="159"/>
      <c r="G183" s="159"/>
      <c r="H183" s="159"/>
      <c r="I183" s="159"/>
      <c r="J183" s="159"/>
      <c r="K183" s="159"/>
      <c r="L183" s="159"/>
      <c r="M183" s="159"/>
    </row>
    <row r="184" spans="2:13" ht="3" customHeight="1" hidden="1">
      <c r="B184" s="157"/>
      <c r="C184" s="157"/>
      <c r="D184" s="157"/>
      <c r="E184" s="157"/>
      <c r="F184" s="157"/>
      <c r="G184" s="157"/>
      <c r="H184" s="157"/>
      <c r="I184" s="157"/>
      <c r="J184" s="157"/>
      <c r="K184" s="157"/>
      <c r="L184" s="157"/>
      <c r="M184" s="157"/>
    </row>
    <row r="185" spans="2:13" ht="2.25" customHeight="1">
      <c r="B185" s="378" t="s">
        <v>284</v>
      </c>
      <c r="C185" s="378"/>
      <c r="D185" s="378"/>
      <c r="E185" s="378"/>
      <c r="F185" s="378"/>
      <c r="G185" s="378"/>
      <c r="H185" s="378"/>
      <c r="I185" s="378"/>
      <c r="J185" s="378"/>
      <c r="K185" s="378"/>
      <c r="L185" s="378"/>
      <c r="M185" s="378"/>
    </row>
    <row r="186" spans="2:13" ht="48" customHeight="1">
      <c r="B186" s="378"/>
      <c r="C186" s="378"/>
      <c r="D186" s="378"/>
      <c r="E186" s="378"/>
      <c r="F186" s="378"/>
      <c r="G186" s="378"/>
      <c r="H186" s="378"/>
      <c r="I186" s="378"/>
      <c r="J186" s="378"/>
      <c r="K186" s="378"/>
      <c r="L186" s="378"/>
      <c r="M186" s="378"/>
    </row>
    <row r="187" spans="2:13" ht="10.5" customHeight="1">
      <c r="B187" s="157"/>
      <c r="C187" s="157"/>
      <c r="D187" s="157"/>
      <c r="E187" s="157"/>
      <c r="F187" s="157"/>
      <c r="G187" s="157"/>
      <c r="H187" s="157"/>
      <c r="I187" s="157"/>
      <c r="J187" s="157"/>
      <c r="K187" s="157"/>
      <c r="L187" s="157"/>
      <c r="M187" s="157"/>
    </row>
    <row r="188" spans="2:13" ht="43.5" customHeight="1" hidden="1">
      <c r="B188" s="402"/>
      <c r="C188" s="402"/>
      <c r="D188" s="402"/>
      <c r="E188" s="402"/>
      <c r="F188" s="402"/>
      <c r="G188" s="402"/>
      <c r="H188" s="402"/>
      <c r="I188" s="402"/>
      <c r="J188" s="402"/>
      <c r="K188" s="402"/>
      <c r="L188" s="402"/>
      <c r="M188" s="402"/>
    </row>
    <row r="189" spans="2:13" ht="4.5" customHeight="1" hidden="1">
      <c r="B189" s="157"/>
      <c r="C189" s="157"/>
      <c r="D189" s="157"/>
      <c r="E189" s="157"/>
      <c r="F189" s="157"/>
      <c r="G189" s="157"/>
      <c r="H189" s="157"/>
      <c r="I189" s="157"/>
      <c r="J189" s="157"/>
      <c r="K189" s="157"/>
      <c r="L189" s="157"/>
      <c r="M189" s="157"/>
    </row>
    <row r="190" spans="2:13" ht="4.5" customHeight="1" hidden="1">
      <c r="B190" s="382"/>
      <c r="C190" s="382"/>
      <c r="D190" s="382"/>
      <c r="E190" s="382"/>
      <c r="F190" s="382"/>
      <c r="G190" s="382"/>
      <c r="H190" s="382"/>
      <c r="I190" s="382"/>
      <c r="J190" s="382"/>
      <c r="K190" s="382"/>
      <c r="L190" s="382"/>
      <c r="M190" s="382"/>
    </row>
    <row r="191" spans="1:13" ht="14.25" customHeight="1">
      <c r="A191" s="145" t="s">
        <v>45</v>
      </c>
      <c r="B191" s="385" t="s">
        <v>150</v>
      </c>
      <c r="C191" s="385"/>
      <c r="D191" s="385"/>
      <c r="E191" s="385"/>
      <c r="F191" s="385"/>
      <c r="G191" s="385"/>
      <c r="H191" s="385"/>
      <c r="I191" s="386"/>
      <c r="J191" s="386"/>
      <c r="K191" s="386"/>
      <c r="L191" s="386"/>
      <c r="M191" s="386"/>
    </row>
    <row r="192" spans="1:13" ht="6.75" customHeight="1">
      <c r="A192" s="145"/>
      <c r="B192" s="210"/>
      <c r="C192" s="210"/>
      <c r="D192" s="210"/>
      <c r="E192" s="210"/>
      <c r="F192" s="210"/>
      <c r="G192" s="210"/>
      <c r="H192" s="210"/>
      <c r="I192" s="211"/>
      <c r="J192" s="211"/>
      <c r="K192" s="211"/>
      <c r="L192" s="211"/>
      <c r="M192" s="211"/>
    </row>
    <row r="193" spans="2:13" ht="31.5" customHeight="1">
      <c r="B193" s="382" t="s">
        <v>179</v>
      </c>
      <c r="C193" s="382"/>
      <c r="D193" s="382"/>
      <c r="E193" s="382"/>
      <c r="F193" s="382"/>
      <c r="G193" s="382"/>
      <c r="H193" s="382"/>
      <c r="I193" s="382"/>
      <c r="J193" s="382"/>
      <c r="K193" s="382"/>
      <c r="L193" s="382"/>
      <c r="M193" s="382"/>
    </row>
    <row r="194" spans="2:13" ht="12" customHeight="1">
      <c r="B194" s="183"/>
      <c r="C194" s="183"/>
      <c r="D194" s="183"/>
      <c r="E194" s="183"/>
      <c r="F194" s="183"/>
      <c r="G194" s="183"/>
      <c r="H194" s="183"/>
      <c r="I194" s="183"/>
      <c r="J194" s="183"/>
      <c r="K194" s="183"/>
      <c r="L194" s="183"/>
      <c r="M194" s="183"/>
    </row>
    <row r="195" spans="1:13" ht="16.5" customHeight="1">
      <c r="A195" s="145" t="s">
        <v>46</v>
      </c>
      <c r="B195" s="283" t="s">
        <v>132</v>
      </c>
      <c r="C195" s="283"/>
      <c r="D195" s="283"/>
      <c r="E195" s="283"/>
      <c r="F195" s="283"/>
      <c r="G195" s="283"/>
      <c r="H195" s="283"/>
      <c r="I195" s="283"/>
      <c r="J195" s="283"/>
      <c r="K195" s="283"/>
      <c r="L195" s="283"/>
      <c r="M195" s="283"/>
    </row>
    <row r="196" spans="2:13" ht="7.5" customHeight="1">
      <c r="B196" s="183"/>
      <c r="C196" s="183"/>
      <c r="D196" s="183"/>
      <c r="E196" s="183"/>
      <c r="F196" s="183"/>
      <c r="G196" s="183"/>
      <c r="H196" s="183"/>
      <c r="I196" s="183"/>
      <c r="J196" s="183"/>
      <c r="K196" s="183"/>
      <c r="L196" s="183"/>
      <c r="M196" s="183"/>
    </row>
    <row r="197" spans="2:13" ht="18" customHeight="1">
      <c r="B197" s="183" t="s">
        <v>151</v>
      </c>
      <c r="C197" s="183"/>
      <c r="D197" s="183"/>
      <c r="E197" s="183"/>
      <c r="F197" s="183"/>
      <c r="G197" s="183"/>
      <c r="H197" s="183"/>
      <c r="I197" s="183"/>
      <c r="J197" s="183"/>
      <c r="K197" s="183"/>
      <c r="L197" s="183"/>
      <c r="M197" s="183"/>
    </row>
    <row r="199" spans="1:13" ht="15">
      <c r="A199" s="145" t="s">
        <v>47</v>
      </c>
      <c r="B199" s="392" t="s">
        <v>212</v>
      </c>
      <c r="C199" s="392"/>
      <c r="D199" s="392"/>
      <c r="E199" s="392"/>
      <c r="F199" s="392"/>
      <c r="G199" s="392"/>
      <c r="H199" s="392"/>
      <c r="I199" s="392"/>
      <c r="J199" s="392"/>
      <c r="K199" s="392"/>
      <c r="L199" s="392"/>
      <c r="M199" s="392"/>
    </row>
    <row r="200" spans="2:13" ht="15">
      <c r="B200" s="392"/>
      <c r="C200" s="392"/>
      <c r="D200" s="392"/>
      <c r="E200" s="392"/>
      <c r="F200" s="392"/>
      <c r="G200" s="392"/>
      <c r="H200" s="392"/>
      <c r="I200" s="392"/>
      <c r="J200" s="392"/>
      <c r="K200" s="392"/>
      <c r="L200" s="392"/>
      <c r="M200" s="392"/>
    </row>
    <row r="201" spans="2:13" ht="5.25" customHeight="1" hidden="1">
      <c r="B201" s="153"/>
      <c r="C201" s="153"/>
      <c r="D201" s="153"/>
      <c r="E201" s="153"/>
      <c r="F201" s="153"/>
      <c r="G201" s="153"/>
      <c r="H201" s="153"/>
      <c r="I201" s="153"/>
      <c r="J201" s="153"/>
      <c r="K201" s="153"/>
      <c r="L201" s="153"/>
      <c r="M201" s="153"/>
    </row>
    <row r="202" spans="2:13" ht="16.5" customHeight="1">
      <c r="B202" s="364" t="s">
        <v>177</v>
      </c>
      <c r="C202" s="364"/>
      <c r="D202" s="364"/>
      <c r="E202" s="364"/>
      <c r="F202" s="364"/>
      <c r="G202" s="364"/>
      <c r="H202" s="364"/>
      <c r="I202" s="364"/>
      <c r="J202" s="364"/>
      <c r="K202" s="364"/>
      <c r="L202" s="364"/>
      <c r="M202" s="364"/>
    </row>
    <row r="203" spans="2:13" ht="2.25" customHeight="1" hidden="1">
      <c r="B203" s="154"/>
      <c r="C203" s="151"/>
      <c r="D203" s="151"/>
      <c r="E203" s="151"/>
      <c r="F203" s="151"/>
      <c r="G203" s="151"/>
      <c r="H203" s="151"/>
      <c r="I203" s="151"/>
      <c r="J203" s="151"/>
      <c r="K203" s="151"/>
      <c r="L203" s="151"/>
      <c r="M203" s="151"/>
    </row>
    <row r="204" spans="2:13" ht="15" customHeight="1" hidden="1">
      <c r="B204" s="154"/>
      <c r="C204" s="146"/>
      <c r="D204" s="146"/>
      <c r="E204" s="146"/>
      <c r="F204" s="146"/>
      <c r="G204" s="272"/>
      <c r="H204" s="272"/>
      <c r="I204" s="272"/>
      <c r="J204" s="272"/>
      <c r="K204" s="184"/>
      <c r="L204" s="272"/>
      <c r="M204" s="272"/>
    </row>
    <row r="205" spans="2:13" ht="16.5" customHeight="1">
      <c r="B205" s="154"/>
      <c r="C205" s="146"/>
      <c r="D205" s="146"/>
      <c r="E205" s="146"/>
      <c r="F205" s="146"/>
      <c r="G205" s="184"/>
      <c r="H205" s="184"/>
      <c r="I205" s="359" t="s">
        <v>76</v>
      </c>
      <c r="J205" s="359"/>
      <c r="K205" s="359"/>
      <c r="L205" s="359" t="s">
        <v>197</v>
      </c>
      <c r="M205" s="359"/>
    </row>
    <row r="206" spans="2:13" ht="15">
      <c r="B206" s="154"/>
      <c r="C206" s="146"/>
      <c r="D206" s="146"/>
      <c r="E206" s="146"/>
      <c r="F206" s="146"/>
      <c r="G206" s="146"/>
      <c r="H206" s="146"/>
      <c r="I206" s="162" t="s">
        <v>239</v>
      </c>
      <c r="J206" s="162"/>
      <c r="K206" s="162" t="s">
        <v>221</v>
      </c>
      <c r="L206" s="162" t="s">
        <v>239</v>
      </c>
      <c r="M206" s="162" t="s">
        <v>221</v>
      </c>
    </row>
    <row r="207" spans="2:13" ht="15">
      <c r="B207" s="154"/>
      <c r="C207" s="146"/>
      <c r="D207" s="146"/>
      <c r="E207" s="146"/>
      <c r="F207" s="146"/>
      <c r="G207" s="146"/>
      <c r="H207" s="146"/>
      <c r="I207" s="166" t="s">
        <v>4</v>
      </c>
      <c r="J207" s="166"/>
      <c r="K207" s="166" t="s">
        <v>4</v>
      </c>
      <c r="L207" s="166" t="s">
        <v>4</v>
      </c>
      <c r="M207" s="166" t="s">
        <v>4</v>
      </c>
    </row>
    <row r="208" spans="2:13" ht="7.5" customHeight="1">
      <c r="B208" s="154"/>
      <c r="C208" s="146"/>
      <c r="D208" s="146"/>
      <c r="E208" s="146"/>
      <c r="F208" s="146"/>
      <c r="G208" s="146"/>
      <c r="H208" s="146"/>
      <c r="I208" s="165"/>
      <c r="J208" s="165"/>
      <c r="K208" s="165"/>
      <c r="L208" s="165"/>
      <c r="M208" s="165"/>
    </row>
    <row r="209" spans="2:13" s="145" customFormat="1" ht="14.25">
      <c r="B209" s="154"/>
      <c r="C209" s="154" t="s">
        <v>264</v>
      </c>
      <c r="D209" s="154"/>
      <c r="E209" s="154"/>
      <c r="F209" s="154"/>
      <c r="G209" s="154"/>
      <c r="H209" s="185"/>
      <c r="I209" s="289">
        <v>-802344</v>
      </c>
      <c r="J209" s="289"/>
      <c r="K209" s="276">
        <v>194992</v>
      </c>
      <c r="L209" s="289">
        <v>-1086596</v>
      </c>
      <c r="M209" s="276">
        <v>93465</v>
      </c>
    </row>
    <row r="210" spans="2:13" ht="3.75" customHeight="1">
      <c r="B210" s="154"/>
      <c r="C210" s="155"/>
      <c r="D210" s="155"/>
      <c r="E210" s="155"/>
      <c r="F210" s="155"/>
      <c r="G210" s="155"/>
      <c r="H210" s="155"/>
      <c r="I210" s="274"/>
      <c r="J210" s="274"/>
      <c r="K210" s="274"/>
      <c r="L210" s="274"/>
      <c r="M210" s="275"/>
    </row>
    <row r="211" spans="2:13" ht="14.25" customHeight="1">
      <c r="B211" s="154"/>
      <c r="C211" s="186" t="s">
        <v>293</v>
      </c>
      <c r="D211" s="156"/>
      <c r="E211" s="156"/>
      <c r="F211" s="156"/>
      <c r="G211" s="333">
        <v>0.27</v>
      </c>
      <c r="H211" s="155"/>
      <c r="I211" s="274">
        <v>0</v>
      </c>
      <c r="J211" s="274"/>
      <c r="K211" s="172">
        <v>55519</v>
      </c>
      <c r="L211" s="274">
        <v>0</v>
      </c>
      <c r="M211" s="172">
        <v>-32216</v>
      </c>
    </row>
    <row r="212" spans="2:13" ht="14.25" customHeight="1">
      <c r="B212" s="154"/>
      <c r="C212" s="186"/>
      <c r="D212" s="156"/>
      <c r="E212" s="156"/>
      <c r="F212" s="156"/>
      <c r="G212" s="260" t="s">
        <v>261</v>
      </c>
      <c r="H212" s="155"/>
      <c r="I212" s="274">
        <v>-262155</v>
      </c>
      <c r="J212" s="274"/>
      <c r="K212" s="285">
        <v>0</v>
      </c>
      <c r="L212" s="274">
        <v>-410003</v>
      </c>
      <c r="M212" s="285">
        <v>0</v>
      </c>
    </row>
    <row r="213" spans="2:13" ht="14.25" customHeight="1">
      <c r="B213" s="154"/>
      <c r="C213" s="186"/>
      <c r="D213" s="156"/>
      <c r="E213" s="156"/>
      <c r="F213" s="156"/>
      <c r="G213" s="260">
        <v>0.2</v>
      </c>
      <c r="H213" s="155"/>
      <c r="I213" s="274">
        <v>41189</v>
      </c>
      <c r="J213" s="274"/>
      <c r="K213" s="172">
        <v>-2128</v>
      </c>
      <c r="L213" s="274">
        <v>98068</v>
      </c>
      <c r="M213" s="172">
        <v>42556</v>
      </c>
    </row>
    <row r="214" spans="2:12" ht="6.75" customHeight="1">
      <c r="B214" s="154"/>
      <c r="C214" s="186"/>
      <c r="D214" s="156"/>
      <c r="E214" s="156"/>
      <c r="F214" s="156"/>
      <c r="G214" s="156"/>
      <c r="H214" s="155"/>
      <c r="I214" s="274"/>
      <c r="J214" s="274"/>
      <c r="L214" s="274"/>
    </row>
    <row r="215" spans="2:13" ht="14.25" customHeight="1">
      <c r="B215" s="154"/>
      <c r="C215" s="187" t="s">
        <v>80</v>
      </c>
      <c r="D215" s="156"/>
      <c r="E215" s="156"/>
      <c r="F215" s="156"/>
      <c r="G215" s="155"/>
      <c r="H215" s="155"/>
      <c r="I215" s="274">
        <v>91882</v>
      </c>
      <c r="J215" s="274"/>
      <c r="K215" s="274">
        <v>50278</v>
      </c>
      <c r="L215" s="274">
        <v>107166</v>
      </c>
      <c r="M215" s="274">
        <v>99037</v>
      </c>
    </row>
    <row r="216" spans="2:13" ht="14.25" customHeight="1">
      <c r="B216" s="154"/>
      <c r="C216" s="187" t="s">
        <v>219</v>
      </c>
      <c r="D216" s="156"/>
      <c r="E216" s="156"/>
      <c r="F216" s="156"/>
      <c r="G216" s="155"/>
      <c r="H216" s="155"/>
      <c r="I216" s="274">
        <v>-41542</v>
      </c>
      <c r="J216" s="274"/>
      <c r="K216" s="274">
        <v>-5917</v>
      </c>
      <c r="L216" s="274">
        <v>-94042</v>
      </c>
      <c r="M216" s="274">
        <v>-29934</v>
      </c>
    </row>
    <row r="217" spans="2:13" ht="14.25" customHeight="1">
      <c r="B217" s="154"/>
      <c r="C217" s="187" t="s">
        <v>220</v>
      </c>
      <c r="D217" s="156"/>
      <c r="E217" s="156"/>
      <c r="F217" s="156"/>
      <c r="G217" s="155"/>
      <c r="H217" s="155"/>
      <c r="I217" s="274">
        <v>0</v>
      </c>
      <c r="J217" s="274"/>
      <c r="K217" s="274">
        <v>-5650</v>
      </c>
      <c r="L217" s="274">
        <v>0</v>
      </c>
      <c r="M217" s="274">
        <v>-5650</v>
      </c>
    </row>
    <row r="218" spans="2:13" ht="14.25" customHeight="1">
      <c r="B218" s="154"/>
      <c r="C218" s="187" t="s">
        <v>262</v>
      </c>
      <c r="D218" s="156"/>
      <c r="E218" s="156"/>
      <c r="F218" s="156"/>
      <c r="G218" s="155"/>
      <c r="H218" s="155"/>
      <c r="I218" s="274">
        <v>-30424</v>
      </c>
      <c r="J218" s="274"/>
      <c r="K218" s="274">
        <v>0</v>
      </c>
      <c r="L218" s="274">
        <v>27900</v>
      </c>
      <c r="M218" s="274">
        <v>0</v>
      </c>
    </row>
    <row r="219" spans="2:13" ht="14.25" customHeight="1">
      <c r="B219" s="154"/>
      <c r="C219" s="187" t="s">
        <v>263</v>
      </c>
      <c r="D219" s="156"/>
      <c r="E219" s="156"/>
      <c r="F219" s="156"/>
      <c r="G219" s="155"/>
      <c r="H219" s="155"/>
      <c r="I219" s="274">
        <v>1509</v>
      </c>
      <c r="J219" s="274"/>
      <c r="K219" s="274">
        <v>0</v>
      </c>
      <c r="L219" s="274">
        <v>-4630</v>
      </c>
      <c r="M219" s="274">
        <v>0</v>
      </c>
    </row>
    <row r="220" spans="2:13" ht="16.5" customHeight="1">
      <c r="B220" s="154"/>
      <c r="C220" s="186" t="s">
        <v>277</v>
      </c>
      <c r="D220" s="156"/>
      <c r="E220" s="156"/>
      <c r="F220" s="156"/>
      <c r="G220" s="155"/>
      <c r="H220" s="155"/>
      <c r="I220" s="274">
        <v>45541</v>
      </c>
      <c r="J220" s="274"/>
      <c r="K220" s="173">
        <v>8898</v>
      </c>
      <c r="L220" s="274">
        <v>45541</v>
      </c>
      <c r="M220" s="173">
        <v>-10793</v>
      </c>
    </row>
    <row r="221" spans="2:13" ht="2.25" customHeight="1">
      <c r="B221" s="154"/>
      <c r="C221" s="186"/>
      <c r="D221" s="156"/>
      <c r="E221" s="156"/>
      <c r="F221" s="156"/>
      <c r="G221" s="155"/>
      <c r="H221" s="155"/>
      <c r="I221" s="176"/>
      <c r="J221" s="176"/>
      <c r="K221" s="175"/>
      <c r="L221" s="176"/>
      <c r="M221" s="175"/>
    </row>
    <row r="222" spans="2:13" ht="16.5" customHeight="1">
      <c r="B222" s="154"/>
      <c r="C222" s="186"/>
      <c r="D222" s="156"/>
      <c r="E222" s="156"/>
      <c r="F222" s="156"/>
      <c r="G222" s="155"/>
      <c r="H222" s="155"/>
      <c r="I222" s="172">
        <f>SUM(I211:I221)</f>
        <v>-154000</v>
      </c>
      <c r="J222" s="172"/>
      <c r="K222" s="172">
        <f>SUM(K211:K220)</f>
        <v>101000</v>
      </c>
      <c r="L222" s="172">
        <f>SUM(L211:L221)</f>
        <v>-230000</v>
      </c>
      <c r="M222" s="172">
        <f>SUM(M211:M220)</f>
        <v>63000</v>
      </c>
    </row>
    <row r="223" spans="2:13" ht="16.5" customHeight="1">
      <c r="B223" s="154"/>
      <c r="C223" s="186" t="s">
        <v>234</v>
      </c>
      <c r="D223" s="156"/>
      <c r="E223" s="156"/>
      <c r="F223" s="156"/>
      <c r="G223" s="155"/>
      <c r="H223" s="155"/>
      <c r="I223" s="274">
        <v>0</v>
      </c>
      <c r="J223" s="274"/>
      <c r="K223" s="274">
        <v>-28310</v>
      </c>
      <c r="L223" s="274">
        <v>-10000</v>
      </c>
      <c r="M223" s="274">
        <v>-18310</v>
      </c>
    </row>
    <row r="224" spans="2:12" ht="2.25" customHeight="1">
      <c r="B224" s="154"/>
      <c r="C224" s="186"/>
      <c r="D224" s="186"/>
      <c r="E224" s="186"/>
      <c r="F224" s="186"/>
      <c r="G224" s="189"/>
      <c r="H224" s="155"/>
      <c r="I224" s="290"/>
      <c r="J224" s="290"/>
      <c r="K224" s="188"/>
      <c r="L224" s="290"/>
    </row>
    <row r="225" spans="2:13" s="145" customFormat="1" ht="15" customHeight="1" thickBot="1">
      <c r="B225" s="154"/>
      <c r="C225" s="189" t="s">
        <v>278</v>
      </c>
      <c r="D225" s="189"/>
      <c r="E225" s="189"/>
      <c r="F225" s="189"/>
      <c r="G225" s="189"/>
      <c r="H225" s="155"/>
      <c r="I225" s="273">
        <f>SUM(I222:I224)</f>
        <v>-154000</v>
      </c>
      <c r="J225" s="273"/>
      <c r="K225" s="273">
        <f>SUM(K222:K224)</f>
        <v>72690</v>
      </c>
      <c r="L225" s="273">
        <f>SUM(L222:L224)</f>
        <v>-240000</v>
      </c>
      <c r="M225" s="273">
        <f>SUM(M222:M224)</f>
        <v>44690</v>
      </c>
    </row>
    <row r="226" spans="2:13" ht="7.5" customHeight="1" thickTop="1">
      <c r="B226" s="154"/>
      <c r="C226" s="190"/>
      <c r="D226" s="190"/>
      <c r="E226" s="190"/>
      <c r="F226" s="190"/>
      <c r="G226" s="190"/>
      <c r="H226" s="190"/>
      <c r="I226" s="151"/>
      <c r="J226" s="151"/>
      <c r="K226" s="151"/>
      <c r="L226" s="151"/>
      <c r="M226" s="151"/>
    </row>
    <row r="227" spans="2:13" ht="14.25" customHeight="1">
      <c r="B227" s="405" t="s">
        <v>265</v>
      </c>
      <c r="C227" s="405"/>
      <c r="D227" s="405"/>
      <c r="E227" s="405"/>
      <c r="F227" s="405"/>
      <c r="G227" s="405"/>
      <c r="H227" s="405"/>
      <c r="I227" s="405"/>
      <c r="J227" s="405"/>
      <c r="K227" s="405"/>
      <c r="L227" s="405"/>
      <c r="M227" s="405"/>
    </row>
    <row r="228" spans="1:13" ht="11.25" customHeight="1">
      <c r="A228" s="161"/>
      <c r="B228" s="406"/>
      <c r="C228" s="406"/>
      <c r="D228" s="406"/>
      <c r="E228" s="406"/>
      <c r="F228" s="406"/>
      <c r="G228" s="406"/>
      <c r="H228" s="406"/>
      <c r="I228" s="406"/>
      <c r="J228" s="406"/>
      <c r="K228" s="406"/>
      <c r="L228" s="406"/>
      <c r="M228" s="406"/>
    </row>
    <row r="229" spans="2:13" ht="0.75" customHeight="1" hidden="1">
      <c r="B229" s="337"/>
      <c r="C229" s="337"/>
      <c r="D229" s="337"/>
      <c r="E229" s="337"/>
      <c r="F229" s="337"/>
      <c r="G229" s="337"/>
      <c r="H229" s="337"/>
      <c r="I229" s="337"/>
      <c r="J229" s="337"/>
      <c r="K229" s="337"/>
      <c r="L229" s="337"/>
      <c r="M229" s="337"/>
    </row>
    <row r="230" spans="1:13" ht="7.5" customHeight="1" hidden="1">
      <c r="A230" s="145"/>
      <c r="B230" s="156"/>
      <c r="C230" s="156"/>
      <c r="D230" s="156"/>
      <c r="E230" s="156"/>
      <c r="F230" s="156"/>
      <c r="G230" s="156"/>
      <c r="H230" s="156"/>
      <c r="I230" s="156"/>
      <c r="J230" s="156"/>
      <c r="K230" s="156"/>
      <c r="L230" s="156"/>
      <c r="M230" s="156"/>
    </row>
    <row r="231" spans="1:13" ht="18" customHeight="1">
      <c r="A231" s="145" t="s">
        <v>48</v>
      </c>
      <c r="B231" s="407" t="s">
        <v>215</v>
      </c>
      <c r="C231" s="407"/>
      <c r="D231" s="407"/>
      <c r="E231" s="407"/>
      <c r="F231" s="407"/>
      <c r="G231" s="407"/>
      <c r="H231" s="407"/>
      <c r="I231" s="407"/>
      <c r="J231" s="407"/>
      <c r="K231" s="407"/>
      <c r="L231" s="407"/>
      <c r="M231" s="407"/>
    </row>
    <row r="232" spans="2:13" ht="14.25" customHeight="1">
      <c r="B232" s="389" t="s">
        <v>203</v>
      </c>
      <c r="C232" s="389"/>
      <c r="D232" s="389"/>
      <c r="E232" s="389"/>
      <c r="F232" s="389"/>
      <c r="G232" s="389"/>
      <c r="H232" s="389"/>
      <c r="I232" s="389"/>
      <c r="J232" s="389"/>
      <c r="K232" s="389"/>
      <c r="L232" s="389"/>
      <c r="M232" s="389"/>
    </row>
    <row r="233" ht="6.75" customHeight="1"/>
    <row r="234" spans="1:13" ht="15">
      <c r="A234" s="145" t="s">
        <v>49</v>
      </c>
      <c r="B234" s="191" t="s">
        <v>133</v>
      </c>
      <c r="C234" s="335"/>
      <c r="D234" s="335"/>
      <c r="E234" s="335"/>
      <c r="F234" s="335"/>
      <c r="G234" s="335"/>
      <c r="H234" s="335"/>
      <c r="I234" s="335"/>
      <c r="J234" s="335"/>
      <c r="K234" s="335"/>
      <c r="L234" s="335"/>
      <c r="M234" s="335"/>
    </row>
    <row r="235" spans="1:13" ht="6" customHeight="1">
      <c r="A235" s="145"/>
      <c r="B235" s="336"/>
      <c r="C235" s="336"/>
      <c r="D235" s="336"/>
      <c r="E235" s="336"/>
      <c r="F235" s="336"/>
      <c r="G235" s="336"/>
      <c r="H235" s="336"/>
      <c r="I235" s="336"/>
      <c r="J235" s="336"/>
      <c r="K235" s="336"/>
      <c r="L235" s="336"/>
      <c r="M235" s="336"/>
    </row>
    <row r="236" spans="2:13" ht="15">
      <c r="B236" s="382" t="s">
        <v>204</v>
      </c>
      <c r="C236" s="382"/>
      <c r="D236" s="382"/>
      <c r="E236" s="382"/>
      <c r="F236" s="382"/>
      <c r="G236" s="382"/>
      <c r="H236" s="382"/>
      <c r="I236" s="382"/>
      <c r="J236" s="382"/>
      <c r="K236" s="382"/>
      <c r="L236" s="382"/>
      <c r="M236" s="382"/>
    </row>
    <row r="237" spans="2:13" ht="5.25" customHeight="1">
      <c r="B237" s="181"/>
      <c r="C237" s="181"/>
      <c r="D237" s="181"/>
      <c r="E237" s="181"/>
      <c r="F237" s="181"/>
      <c r="G237" s="181"/>
      <c r="H237" s="181"/>
      <c r="I237" s="181"/>
      <c r="J237" s="181"/>
      <c r="K237" s="181"/>
      <c r="L237" s="181"/>
      <c r="M237" s="181"/>
    </row>
    <row r="238" spans="1:2" ht="15">
      <c r="A238" s="145" t="s">
        <v>51</v>
      </c>
      <c r="B238" s="154" t="s">
        <v>134</v>
      </c>
    </row>
    <row r="239" spans="1:2" ht="4.5" customHeight="1">
      <c r="A239" s="145"/>
      <c r="B239" s="154"/>
    </row>
    <row r="240" spans="2:13" ht="119.25" customHeight="1">
      <c r="B240" s="363" t="s">
        <v>280</v>
      </c>
      <c r="C240" s="363"/>
      <c r="D240" s="363"/>
      <c r="E240" s="363"/>
      <c r="F240" s="363"/>
      <c r="G240" s="363"/>
      <c r="H240" s="363"/>
      <c r="I240" s="363"/>
      <c r="J240" s="363"/>
      <c r="K240" s="363"/>
      <c r="L240" s="363"/>
      <c r="M240" s="363"/>
    </row>
    <row r="241" ht="3.75" customHeight="1" hidden="1"/>
    <row r="242" ht="1.5" customHeight="1" hidden="1"/>
    <row r="243" ht="4.5" customHeight="1"/>
    <row r="244" spans="2:13" ht="63.75" customHeight="1">
      <c r="B244" s="404" t="s">
        <v>292</v>
      </c>
      <c r="C244" s="404"/>
      <c r="D244" s="404"/>
      <c r="E244" s="404"/>
      <c r="F244" s="404"/>
      <c r="G244" s="404"/>
      <c r="H244" s="404"/>
      <c r="I244" s="404"/>
      <c r="J244" s="404"/>
      <c r="K244" s="404"/>
      <c r="L244" s="404"/>
      <c r="M244" s="404"/>
    </row>
    <row r="245" spans="2:14" s="261" customFormat="1" ht="25.5" customHeight="1">
      <c r="B245" s="154" t="s">
        <v>69</v>
      </c>
      <c r="C245" s="154"/>
      <c r="D245" s="154"/>
      <c r="E245" s="154"/>
      <c r="F245" s="154"/>
      <c r="G245" s="154"/>
      <c r="H245" s="154"/>
      <c r="I245" s="154"/>
      <c r="J245" s="154"/>
      <c r="K245" s="154"/>
      <c r="L245" s="154"/>
      <c r="M245" s="154"/>
      <c r="N245" s="332"/>
    </row>
    <row r="246" spans="2:14" ht="4.5" customHeight="1">
      <c r="B246" s="154"/>
      <c r="C246" s="154"/>
      <c r="D246" s="154"/>
      <c r="E246" s="154"/>
      <c r="F246" s="154"/>
      <c r="G246" s="154"/>
      <c r="H246" s="154"/>
      <c r="I246" s="154"/>
      <c r="J246" s="154"/>
      <c r="K246" s="154"/>
      <c r="L246" s="154"/>
      <c r="M246" s="154"/>
      <c r="N246" s="152"/>
    </row>
    <row r="247" spans="2:14" ht="15" customHeight="1">
      <c r="B247" s="363" t="s">
        <v>268</v>
      </c>
      <c r="C247" s="363"/>
      <c r="D247" s="363"/>
      <c r="E247" s="363"/>
      <c r="F247" s="363"/>
      <c r="G247" s="363"/>
      <c r="H247" s="363"/>
      <c r="I247" s="363"/>
      <c r="J247" s="363"/>
      <c r="K247" s="363"/>
      <c r="L247" s="363"/>
      <c r="M247" s="363"/>
      <c r="N247" s="152"/>
    </row>
    <row r="248" spans="2:14" ht="15" customHeight="1">
      <c r="B248" s="363"/>
      <c r="C248" s="363"/>
      <c r="D248" s="363"/>
      <c r="E248" s="363"/>
      <c r="F248" s="363"/>
      <c r="G248" s="363"/>
      <c r="H248" s="363"/>
      <c r="I248" s="363"/>
      <c r="J248" s="363"/>
      <c r="K248" s="363"/>
      <c r="L248" s="363"/>
      <c r="M248" s="363"/>
      <c r="N248" s="152"/>
    </row>
    <row r="249" spans="2:14" ht="6" customHeight="1">
      <c r="B249" s="148"/>
      <c r="C249" s="148"/>
      <c r="D249" s="148"/>
      <c r="E249" s="148"/>
      <c r="F249" s="148"/>
      <c r="G249" s="148"/>
      <c r="H249" s="148"/>
      <c r="I249" s="148"/>
      <c r="J249" s="247"/>
      <c r="K249" s="148"/>
      <c r="L249" s="148"/>
      <c r="M249" s="148"/>
      <c r="N249" s="152"/>
    </row>
    <row r="250" spans="2:14" ht="15" customHeight="1">
      <c r="B250" s="212"/>
      <c r="C250" s="192"/>
      <c r="D250" s="192"/>
      <c r="E250" s="218"/>
      <c r="F250" s="213" t="s">
        <v>70</v>
      </c>
      <c r="G250" s="213" t="s">
        <v>71</v>
      </c>
      <c r="H250" s="317" t="s">
        <v>152</v>
      </c>
      <c r="I250" s="304"/>
      <c r="J250" s="302"/>
      <c r="K250" s="315" t="s">
        <v>181</v>
      </c>
      <c r="L250" s="244"/>
      <c r="M250" s="214"/>
      <c r="N250" s="152"/>
    </row>
    <row r="251" spans="2:14" ht="27.75" customHeight="1">
      <c r="B251" s="383" t="s">
        <v>138</v>
      </c>
      <c r="C251" s="384"/>
      <c r="D251" s="215"/>
      <c r="E251" s="223"/>
      <c r="F251" s="216" t="s">
        <v>139</v>
      </c>
      <c r="G251" s="216" t="s">
        <v>139</v>
      </c>
      <c r="H251" s="305"/>
      <c r="I251" s="306"/>
      <c r="J251" s="302"/>
      <c r="K251" s="316"/>
      <c r="L251" s="245" t="s">
        <v>157</v>
      </c>
      <c r="M251" s="217"/>
      <c r="N251" s="152"/>
    </row>
    <row r="252" spans="1:14" ht="15" customHeight="1">
      <c r="A252" s="148"/>
      <c r="B252" s="246"/>
      <c r="C252" s="247"/>
      <c r="D252" s="143"/>
      <c r="E252" s="248"/>
      <c r="F252" s="250" t="s">
        <v>180</v>
      </c>
      <c r="G252" s="250" t="s">
        <v>180</v>
      </c>
      <c r="H252" s="360" t="s">
        <v>180</v>
      </c>
      <c r="I252" s="361"/>
      <c r="J252" s="303"/>
      <c r="K252" s="334" t="s">
        <v>180</v>
      </c>
      <c r="L252" s="249"/>
      <c r="M252" s="195"/>
      <c r="N252" s="152"/>
    </row>
    <row r="253" spans="1:14" ht="6" customHeight="1">
      <c r="A253" s="148"/>
      <c r="B253" s="239"/>
      <c r="C253" s="195"/>
      <c r="D253" s="161"/>
      <c r="E253" s="161"/>
      <c r="F253" s="193"/>
      <c r="G253" s="194"/>
      <c r="H253" s="240"/>
      <c r="I253" s="241"/>
      <c r="J253" s="298"/>
      <c r="K253" s="242"/>
      <c r="L253" s="243"/>
      <c r="M253" s="195"/>
      <c r="N253" s="152"/>
    </row>
    <row r="254" spans="1:14" ht="15" customHeight="1">
      <c r="A254" s="148"/>
      <c r="B254" s="219">
        <v>1</v>
      </c>
      <c r="C254" s="372" t="s">
        <v>137</v>
      </c>
      <c r="D254" s="372"/>
      <c r="E254" s="372"/>
      <c r="F254" s="220">
        <v>5000</v>
      </c>
      <c r="G254" s="221">
        <v>5000</v>
      </c>
      <c r="H254" s="222">
        <v>0</v>
      </c>
      <c r="I254" s="223"/>
      <c r="J254" s="161"/>
      <c r="K254" s="224" t="s">
        <v>155</v>
      </c>
      <c r="L254" s="225" t="s">
        <v>154</v>
      </c>
      <c r="M254" s="226"/>
      <c r="N254" s="152"/>
    </row>
    <row r="255" spans="2:14" ht="15" customHeight="1">
      <c r="B255" s="219">
        <v>2</v>
      </c>
      <c r="C255" s="372" t="s">
        <v>136</v>
      </c>
      <c r="D255" s="372"/>
      <c r="E255" s="372"/>
      <c r="F255" s="220">
        <v>2500</v>
      </c>
      <c r="G255" s="221">
        <v>1946</v>
      </c>
      <c r="H255" s="222">
        <v>0</v>
      </c>
      <c r="I255" s="223"/>
      <c r="J255" s="161"/>
      <c r="K255" s="226" t="s">
        <v>156</v>
      </c>
      <c r="L255" s="225" t="s">
        <v>153</v>
      </c>
      <c r="M255" s="226"/>
      <c r="N255" s="152"/>
    </row>
    <row r="256" spans="2:14" ht="15" customHeight="1">
      <c r="B256" s="219">
        <v>3</v>
      </c>
      <c r="C256" s="372" t="s">
        <v>72</v>
      </c>
      <c r="D256" s="372"/>
      <c r="E256" s="372"/>
      <c r="F256" s="220">
        <v>1500</v>
      </c>
      <c r="G256" s="221">
        <v>1560</v>
      </c>
      <c r="H256" s="222">
        <f>F256-G256</f>
        <v>-60</v>
      </c>
      <c r="I256" s="227">
        <f>H256/F256</f>
        <v>-0.04</v>
      </c>
      <c r="J256" s="299"/>
      <c r="K256" s="224" t="s">
        <v>155</v>
      </c>
      <c r="L256" s="225" t="s">
        <v>154</v>
      </c>
      <c r="M256" s="226"/>
      <c r="N256" s="152"/>
    </row>
    <row r="257" spans="2:14" ht="15" customHeight="1">
      <c r="B257" s="219">
        <v>4</v>
      </c>
      <c r="C257" s="372" t="s">
        <v>135</v>
      </c>
      <c r="D257" s="372"/>
      <c r="E257" s="372"/>
      <c r="F257" s="220">
        <v>884.1</v>
      </c>
      <c r="G257" s="221">
        <v>824</v>
      </c>
      <c r="H257" s="222">
        <f>F257-G257</f>
        <v>60.10000000000002</v>
      </c>
      <c r="I257" s="227">
        <f>H257/F257</f>
        <v>0.06797873543716776</v>
      </c>
      <c r="J257" s="299"/>
      <c r="K257" s="224" t="s">
        <v>155</v>
      </c>
      <c r="L257" s="225" t="s">
        <v>154</v>
      </c>
      <c r="M257" s="226"/>
      <c r="N257" s="152"/>
    </row>
    <row r="258" spans="2:14" ht="6" customHeight="1">
      <c r="B258" s="219"/>
      <c r="C258" s="204"/>
      <c r="D258" s="204"/>
      <c r="E258" s="204"/>
      <c r="F258" s="220"/>
      <c r="G258" s="228"/>
      <c r="H258" s="222"/>
      <c r="I258" s="223"/>
      <c r="J258" s="161"/>
      <c r="K258" s="229"/>
      <c r="L258" s="230"/>
      <c r="M258" s="231"/>
      <c r="N258" s="152"/>
    </row>
    <row r="259" spans="2:14" ht="15" customHeight="1">
      <c r="B259" s="373" t="s">
        <v>79</v>
      </c>
      <c r="C259" s="374"/>
      <c r="D259" s="196"/>
      <c r="E259" s="196"/>
      <c r="F259" s="232">
        <f>SUM(F254:F258)</f>
        <v>9884.1</v>
      </c>
      <c r="G259" s="233">
        <f>SUM(G254:G258)</f>
        <v>9330</v>
      </c>
      <c r="H259" s="234"/>
      <c r="I259" s="196"/>
      <c r="J259" s="196"/>
      <c r="K259" s="235"/>
      <c r="L259" s="236"/>
      <c r="M259" s="237"/>
      <c r="N259" s="152"/>
    </row>
    <row r="260" spans="2:14" ht="30.75" customHeight="1">
      <c r="B260" s="152" t="s">
        <v>74</v>
      </c>
      <c r="C260" s="365" t="s">
        <v>73</v>
      </c>
      <c r="D260" s="366"/>
      <c r="E260" s="366"/>
      <c r="F260" s="366"/>
      <c r="G260" s="366"/>
      <c r="H260" s="366"/>
      <c r="I260" s="366"/>
      <c r="J260" s="366"/>
      <c r="K260" s="366"/>
      <c r="L260" s="366"/>
      <c r="M260" s="366"/>
      <c r="N260" s="152"/>
    </row>
    <row r="261" spans="2:14" ht="12.75" customHeight="1">
      <c r="B261" s="142" t="s">
        <v>158</v>
      </c>
      <c r="C261" s="238" t="s">
        <v>182</v>
      </c>
      <c r="N261" s="152"/>
    </row>
    <row r="262" spans="1:13" ht="24" customHeight="1">
      <c r="A262" s="145" t="s">
        <v>53</v>
      </c>
      <c r="B262" s="154" t="s">
        <v>50</v>
      </c>
      <c r="H262" s="148"/>
      <c r="I262" s="148"/>
      <c r="J262" s="148"/>
      <c r="K262" s="148"/>
      <c r="L262" s="148"/>
      <c r="M262" s="148"/>
    </row>
    <row r="263" spans="1:13" ht="10.5" customHeight="1">
      <c r="A263" s="145"/>
      <c r="B263" s="154"/>
      <c r="C263" s="148"/>
      <c r="D263" s="148"/>
      <c r="E263" s="148"/>
      <c r="F263" s="148"/>
      <c r="G263" s="148"/>
      <c r="H263" s="148"/>
      <c r="I263" s="148"/>
      <c r="J263" s="148"/>
      <c r="K263" s="148"/>
      <c r="L263" s="148"/>
      <c r="M263" s="148"/>
    </row>
    <row r="264" spans="2:13" ht="15" customHeight="1">
      <c r="B264" s="369" t="s">
        <v>205</v>
      </c>
      <c r="C264" s="369"/>
      <c r="D264" s="369"/>
      <c r="E264" s="369"/>
      <c r="F264" s="369"/>
      <c r="G264" s="369"/>
      <c r="H264" s="369"/>
      <c r="I264" s="369"/>
      <c r="J264" s="369"/>
      <c r="K264" s="369"/>
      <c r="L264" s="369"/>
      <c r="M264" s="369"/>
    </row>
    <row r="265" ht="16.5" customHeight="1"/>
    <row r="266" spans="1:13" ht="12" customHeight="1">
      <c r="A266" s="145" t="s">
        <v>55</v>
      </c>
      <c r="B266" s="197" t="s">
        <v>52</v>
      </c>
      <c r="C266" s="152"/>
      <c r="D266" s="152"/>
      <c r="E266" s="152"/>
      <c r="F266" s="152"/>
      <c r="G266" s="152"/>
      <c r="H266" s="152"/>
      <c r="I266" s="152"/>
      <c r="J266" s="152"/>
      <c r="K266" s="152"/>
      <c r="L266" s="152"/>
      <c r="M266" s="152"/>
    </row>
    <row r="267" spans="1:13" ht="6" customHeight="1">
      <c r="A267" s="145"/>
      <c r="B267" s="197"/>
      <c r="C267" s="152"/>
      <c r="D267" s="152"/>
      <c r="E267" s="152"/>
      <c r="F267" s="152"/>
      <c r="G267" s="152"/>
      <c r="H267" s="152"/>
      <c r="I267" s="152"/>
      <c r="J267" s="152"/>
      <c r="K267" s="152"/>
      <c r="L267" s="152"/>
      <c r="M267" s="152"/>
    </row>
    <row r="268" spans="2:13" ht="17.25" customHeight="1">
      <c r="B268" s="363" t="s">
        <v>57</v>
      </c>
      <c r="C268" s="363"/>
      <c r="D268" s="363"/>
      <c r="E268" s="363"/>
      <c r="F268" s="363"/>
      <c r="G268" s="363"/>
      <c r="H268" s="363"/>
      <c r="I268" s="363"/>
      <c r="J268" s="363"/>
      <c r="K268" s="363"/>
      <c r="L268" s="363"/>
      <c r="M268" s="363"/>
    </row>
    <row r="269" spans="2:13" ht="18" customHeight="1">
      <c r="B269" s="152"/>
      <c r="C269" s="152"/>
      <c r="D269" s="152"/>
      <c r="E269" s="152"/>
      <c r="F269" s="152"/>
      <c r="G269" s="152"/>
      <c r="H269" s="152"/>
      <c r="I269" s="152"/>
      <c r="J269" s="152"/>
      <c r="K269" s="152"/>
      <c r="L269" s="152"/>
      <c r="M269" s="152"/>
    </row>
    <row r="270" spans="1:13" ht="12" customHeight="1">
      <c r="A270" s="145" t="s">
        <v>75</v>
      </c>
      <c r="B270" s="154" t="s">
        <v>54</v>
      </c>
      <c r="C270" s="159"/>
      <c r="D270" s="159"/>
      <c r="E270" s="159"/>
      <c r="F270" s="159"/>
      <c r="G270" s="159"/>
      <c r="H270" s="159"/>
      <c r="I270" s="159"/>
      <c r="J270" s="159"/>
      <c r="K270" s="159"/>
      <c r="L270" s="159"/>
      <c r="M270" s="159"/>
    </row>
    <row r="271" spans="1:13" ht="6.75" customHeight="1">
      <c r="A271" s="145"/>
      <c r="B271" s="154"/>
      <c r="C271" s="159"/>
      <c r="D271" s="159"/>
      <c r="E271" s="159"/>
      <c r="F271" s="159"/>
      <c r="G271" s="159"/>
      <c r="H271" s="159"/>
      <c r="I271" s="159"/>
      <c r="J271" s="159"/>
      <c r="K271" s="159"/>
      <c r="L271" s="159"/>
      <c r="M271" s="159"/>
    </row>
    <row r="272" spans="2:13" ht="18" customHeight="1">
      <c r="B272" s="370" t="s">
        <v>210</v>
      </c>
      <c r="C272" s="371"/>
      <c r="D272" s="371"/>
      <c r="E272" s="371"/>
      <c r="F272" s="371"/>
      <c r="G272" s="371"/>
      <c r="H272" s="371"/>
      <c r="I272" s="371"/>
      <c r="J272" s="371"/>
      <c r="K272" s="371"/>
      <c r="L272" s="371"/>
      <c r="M272" s="371"/>
    </row>
    <row r="273" ht="15" customHeight="1"/>
    <row r="274" spans="1:2" ht="15">
      <c r="A274" s="145" t="s">
        <v>78</v>
      </c>
      <c r="B274" s="154" t="s">
        <v>81</v>
      </c>
    </row>
    <row r="275" spans="1:13" ht="23.25" customHeight="1">
      <c r="A275" s="145"/>
      <c r="B275" s="367" t="s">
        <v>279</v>
      </c>
      <c r="C275" s="368"/>
      <c r="D275" s="368"/>
      <c r="E275" s="368"/>
      <c r="F275" s="368"/>
      <c r="G275" s="368"/>
      <c r="H275" s="368"/>
      <c r="I275" s="368"/>
      <c r="J275" s="368"/>
      <c r="K275" s="368"/>
      <c r="L275" s="368"/>
      <c r="M275" s="368"/>
    </row>
    <row r="276" ht="3" customHeight="1"/>
    <row r="277" spans="1:13" ht="12.75" customHeight="1" hidden="1">
      <c r="A277" s="145"/>
      <c r="B277" s="379"/>
      <c r="C277" s="379"/>
      <c r="D277" s="379"/>
      <c r="E277" s="379"/>
      <c r="F277" s="379"/>
      <c r="G277" s="379"/>
      <c r="H277" s="379"/>
      <c r="I277" s="379"/>
      <c r="J277" s="379"/>
      <c r="K277" s="379"/>
      <c r="L277" s="379"/>
      <c r="M277" s="379"/>
    </row>
    <row r="278" spans="2:13" ht="12.75" customHeight="1" hidden="1">
      <c r="B278" s="379"/>
      <c r="C278" s="379"/>
      <c r="D278" s="379"/>
      <c r="E278" s="379"/>
      <c r="F278" s="379"/>
      <c r="G278" s="379"/>
      <c r="H278" s="379"/>
      <c r="I278" s="379"/>
      <c r="J278" s="379"/>
      <c r="K278" s="379"/>
      <c r="L278" s="379"/>
      <c r="M278" s="379"/>
    </row>
    <row r="279" ht="0.75" customHeight="1" hidden="1"/>
    <row r="280" ht="0.75" customHeight="1"/>
    <row r="281" spans="2:13" ht="3.75" customHeight="1">
      <c r="B281" s="366"/>
      <c r="C281" s="366"/>
      <c r="D281" s="366"/>
      <c r="E281" s="366"/>
      <c r="F281" s="366"/>
      <c r="G281" s="366"/>
      <c r="H281" s="366"/>
      <c r="I281" s="366"/>
      <c r="J281" s="366"/>
      <c r="K281" s="366"/>
      <c r="L281" s="366"/>
      <c r="M281" s="366"/>
    </row>
    <row r="282" ht="7.5" customHeight="1" hidden="1"/>
    <row r="283" spans="2:13" ht="6.75" customHeight="1">
      <c r="B283" s="366"/>
      <c r="C283" s="366"/>
      <c r="D283" s="366"/>
      <c r="E283" s="366"/>
      <c r="F283" s="366"/>
      <c r="G283" s="366"/>
      <c r="H283" s="366"/>
      <c r="I283" s="366"/>
      <c r="J283" s="366"/>
      <c r="K283" s="366"/>
      <c r="L283" s="366"/>
      <c r="M283" s="366"/>
    </row>
    <row r="284" spans="1:2" ht="18.75" customHeight="1">
      <c r="A284" s="145" t="s">
        <v>140</v>
      </c>
      <c r="B284" s="154" t="s">
        <v>283</v>
      </c>
    </row>
    <row r="285" ht="6" customHeight="1"/>
    <row r="286" spans="2:3" ht="15">
      <c r="B286" s="142" t="s">
        <v>63</v>
      </c>
      <c r="C286" s="198" t="s">
        <v>286</v>
      </c>
    </row>
    <row r="287" ht="10.5" customHeight="1"/>
    <row r="288" spans="3:13" ht="12.75" customHeight="1">
      <c r="C288" s="378" t="s">
        <v>287</v>
      </c>
      <c r="D288" s="378"/>
      <c r="E288" s="378"/>
      <c r="F288" s="378"/>
      <c r="G288" s="378"/>
      <c r="H288" s="378"/>
      <c r="I288" s="378"/>
      <c r="J288" s="378"/>
      <c r="K288" s="378"/>
      <c r="L288" s="378"/>
      <c r="M288" s="378"/>
    </row>
    <row r="289" spans="3:13" ht="14.25" customHeight="1">
      <c r="C289" s="378"/>
      <c r="D289" s="378"/>
      <c r="E289" s="378"/>
      <c r="F289" s="378"/>
      <c r="G289" s="378"/>
      <c r="H289" s="378"/>
      <c r="I289" s="378"/>
      <c r="J289" s="378"/>
      <c r="K289" s="378"/>
      <c r="L289" s="378"/>
      <c r="M289" s="378"/>
    </row>
    <row r="290" ht="6" customHeight="1" hidden="1"/>
    <row r="291" spans="3:13" ht="15" customHeight="1">
      <c r="C291" s="146"/>
      <c r="D291" s="146"/>
      <c r="E291" s="146"/>
      <c r="F291" s="146"/>
      <c r="G291" s="272"/>
      <c r="H291" s="272"/>
      <c r="I291" s="359" t="s">
        <v>76</v>
      </c>
      <c r="J291" s="359"/>
      <c r="K291" s="359"/>
      <c r="L291" s="359" t="s">
        <v>197</v>
      </c>
      <c r="M291" s="359"/>
    </row>
    <row r="292" spans="8:13" ht="15">
      <c r="H292" s="146"/>
      <c r="I292" s="162" t="s">
        <v>239</v>
      </c>
      <c r="J292" s="162"/>
      <c r="K292" s="162" t="s">
        <v>221</v>
      </c>
      <c r="L292" s="162" t="s">
        <v>239</v>
      </c>
      <c r="M292" s="162" t="s">
        <v>221</v>
      </c>
    </row>
    <row r="293" spans="3:13" ht="15">
      <c r="C293" s="376"/>
      <c r="D293" s="376"/>
      <c r="E293" s="376"/>
      <c r="F293" s="376"/>
      <c r="G293" s="376"/>
      <c r="H293" s="146"/>
      <c r="I293" s="166" t="s">
        <v>4</v>
      </c>
      <c r="J293" s="166"/>
      <c r="K293" s="166" t="s">
        <v>4</v>
      </c>
      <c r="L293" s="166" t="s">
        <v>4</v>
      </c>
      <c r="M293" s="166" t="s">
        <v>4</v>
      </c>
    </row>
    <row r="294" spans="3:13" ht="15">
      <c r="C294" s="377" t="s">
        <v>214</v>
      </c>
      <c r="D294" s="377"/>
      <c r="E294" s="377"/>
      <c r="F294" s="377"/>
      <c r="G294" s="377"/>
      <c r="H294" s="146"/>
      <c r="I294" s="172">
        <f>CIS!F38</f>
        <v>-648344</v>
      </c>
      <c r="J294" s="172"/>
      <c r="K294" s="172">
        <f>CIS!H38</f>
        <v>122302</v>
      </c>
      <c r="L294" s="172">
        <f>CIS!J38</f>
        <v>-846596</v>
      </c>
      <c r="M294" s="172">
        <f>CIS!L38</f>
        <v>48775</v>
      </c>
    </row>
    <row r="295" spans="3:13" ht="15">
      <c r="C295" s="377" t="s">
        <v>77</v>
      </c>
      <c r="D295" s="377"/>
      <c r="E295" s="377"/>
      <c r="F295" s="377"/>
      <c r="G295" s="377"/>
      <c r="H295" s="146"/>
      <c r="I295" s="171">
        <f>163000000</f>
        <v>163000000</v>
      </c>
      <c r="J295" s="171"/>
      <c r="K295" s="173">
        <v>163000000</v>
      </c>
      <c r="L295" s="172">
        <v>163000000</v>
      </c>
      <c r="M295" s="274">
        <v>163000000</v>
      </c>
    </row>
    <row r="296" spans="3:13" ht="15">
      <c r="C296" s="377"/>
      <c r="D296" s="377"/>
      <c r="E296" s="377"/>
      <c r="F296" s="377"/>
      <c r="G296" s="377"/>
      <c r="H296" s="146"/>
      <c r="I296" s="274"/>
      <c r="J296" s="274"/>
      <c r="K296" s="172"/>
      <c r="L296" s="275"/>
      <c r="M296" s="274"/>
    </row>
    <row r="297" spans="3:13" ht="21" customHeight="1">
      <c r="C297" s="375" t="s">
        <v>288</v>
      </c>
      <c r="D297" s="375"/>
      <c r="E297" s="375"/>
      <c r="F297" s="375"/>
      <c r="G297" s="375"/>
      <c r="H297" s="185"/>
      <c r="I297" s="292">
        <f>($I$294/$I$295)*100</f>
        <v>-0.39775705521472393</v>
      </c>
      <c r="J297" s="292"/>
      <c r="K297" s="292">
        <f>($K$294/$K$295)*100</f>
        <v>0.0750319018404908</v>
      </c>
      <c r="L297" s="292">
        <f>($L$294/$L$295)*100</f>
        <v>-0.5193840490797546</v>
      </c>
      <c r="M297" s="292">
        <f>($M$294/$M$295)*100</f>
        <v>0.029923312883435582</v>
      </c>
    </row>
    <row r="298" spans="9:11" ht="4.5" customHeight="1">
      <c r="I298" s="161"/>
      <c r="J298" s="161"/>
      <c r="K298" s="161"/>
    </row>
    <row r="299" spans="2:3" ht="14.25" customHeight="1">
      <c r="B299" s="142" t="s">
        <v>64</v>
      </c>
      <c r="C299" s="198" t="s">
        <v>56</v>
      </c>
    </row>
    <row r="300" ht="6.75" customHeight="1"/>
    <row r="301" spans="3:13" ht="15">
      <c r="C301" s="363" t="s">
        <v>65</v>
      </c>
      <c r="D301" s="363"/>
      <c r="E301" s="363"/>
      <c r="F301" s="363"/>
      <c r="G301" s="363"/>
      <c r="H301" s="363"/>
      <c r="I301" s="363"/>
      <c r="J301" s="363"/>
      <c r="K301" s="363"/>
      <c r="L301" s="363"/>
      <c r="M301" s="363"/>
    </row>
    <row r="302" ht="11.25" customHeight="1"/>
    <row r="303" spans="1:13" ht="14.25" customHeight="1">
      <c r="A303" s="145" t="s">
        <v>174</v>
      </c>
      <c r="B303" s="380" t="s">
        <v>141</v>
      </c>
      <c r="C303" s="380"/>
      <c r="D303" s="380"/>
      <c r="E303" s="380"/>
      <c r="F303" s="380"/>
      <c r="G303" s="380"/>
      <c r="H303" s="380"/>
      <c r="I303" s="380"/>
      <c r="J303" s="380"/>
      <c r="K303" s="380"/>
      <c r="L303" s="380"/>
      <c r="M303" s="380"/>
    </row>
    <row r="304" ht="12" customHeight="1"/>
    <row r="305" spans="2:13" ht="29.25" customHeight="1">
      <c r="B305" s="378" t="s">
        <v>285</v>
      </c>
      <c r="C305" s="378"/>
      <c r="D305" s="378"/>
      <c r="E305" s="378"/>
      <c r="F305" s="378"/>
      <c r="G305" s="378"/>
      <c r="H305" s="378"/>
      <c r="I305" s="378"/>
      <c r="J305" s="378"/>
      <c r="K305" s="378"/>
      <c r="L305" s="378"/>
      <c r="M305" s="378"/>
    </row>
    <row r="306" spans="2:13" ht="15">
      <c r="B306" s="148"/>
      <c r="C306" s="148"/>
      <c r="D306" s="148"/>
      <c r="E306" s="148"/>
      <c r="F306" s="148"/>
      <c r="G306" s="148"/>
      <c r="H306" s="148"/>
      <c r="I306" s="148"/>
      <c r="J306" s="148"/>
      <c r="K306" s="148"/>
      <c r="L306" s="148"/>
      <c r="M306" s="148"/>
    </row>
    <row r="312" ht="15">
      <c r="A312" s="145"/>
    </row>
    <row r="313" ht="10.5" customHeight="1"/>
    <row r="314" ht="13.5" customHeight="1"/>
    <row r="318" ht="15">
      <c r="A318" s="145"/>
    </row>
    <row r="319" ht="10.5" customHeight="1"/>
    <row r="323" ht="15">
      <c r="A323" s="145"/>
    </row>
    <row r="324" ht="10.5" customHeight="1"/>
    <row r="328" ht="15">
      <c r="A328" s="145"/>
    </row>
    <row r="329" ht="10.5" customHeight="1"/>
    <row r="334" ht="15">
      <c r="A334" s="145"/>
    </row>
    <row r="335" ht="10.5" customHeight="1"/>
    <row r="340" ht="15">
      <c r="A340" s="145"/>
    </row>
    <row r="341" ht="10.5" customHeight="1"/>
    <row r="344" spans="2:13" ht="15">
      <c r="B344" s="159"/>
      <c r="C344" s="159"/>
      <c r="D344" s="159"/>
      <c r="E344" s="159"/>
      <c r="F344" s="159"/>
      <c r="G344" s="159"/>
      <c r="H344" s="159"/>
      <c r="I344" s="159"/>
      <c r="J344" s="159"/>
      <c r="K344" s="159"/>
      <c r="L344" s="159"/>
      <c r="M344" s="159"/>
    </row>
    <row r="345" spans="2:13" ht="15">
      <c r="B345" s="159"/>
      <c r="C345" s="159"/>
      <c r="D345" s="159"/>
      <c r="E345" s="159"/>
      <c r="F345" s="159"/>
      <c r="G345" s="159"/>
      <c r="H345" s="159"/>
      <c r="I345" s="159"/>
      <c r="J345" s="159"/>
      <c r="K345" s="159"/>
      <c r="L345" s="159"/>
      <c r="M345" s="159"/>
    </row>
    <row r="346" s="199" customFormat="1" ht="14.25"/>
    <row r="347" s="199" customFormat="1" ht="14.25"/>
    <row r="348" s="199" customFormat="1" ht="14.25"/>
    <row r="349" s="199" customFormat="1" ht="14.25"/>
    <row r="350" s="199" customFormat="1" ht="14.25"/>
    <row r="351" s="199" customFormat="1" ht="14.25"/>
    <row r="352" s="199" customFormat="1" ht="14.25"/>
    <row r="353" s="199" customFormat="1" ht="14.25"/>
    <row r="354" s="199" customFormat="1" ht="14.25"/>
    <row r="355" s="199" customFormat="1" ht="14.25"/>
    <row r="356" s="199" customFormat="1" ht="14.25"/>
    <row r="357" s="199" customFormat="1" ht="14.25"/>
    <row r="358" s="199" customFormat="1" ht="14.25"/>
    <row r="359" s="199" customFormat="1" ht="14.25"/>
    <row r="360" s="199" customFormat="1" ht="14.25"/>
    <row r="361" s="199" customFormat="1" ht="14.25"/>
    <row r="362" s="199" customFormat="1" ht="14.25"/>
    <row r="363" s="199" customFormat="1" ht="14.25"/>
    <row r="364" s="199" customFormat="1" ht="14.25"/>
    <row r="365" s="199" customFormat="1" ht="14.25"/>
    <row r="366" s="199" customFormat="1" ht="14.25"/>
    <row r="367" s="199" customFormat="1" ht="14.25"/>
    <row r="368" s="199" customFormat="1" ht="14.25"/>
    <row r="369" s="199" customFormat="1" ht="14.25"/>
    <row r="370" s="199" customFormat="1" ht="14.25"/>
    <row r="371" s="199" customFormat="1" ht="14.25"/>
    <row r="372" s="199" customFormat="1" ht="14.25"/>
    <row r="373" s="199" customFormat="1" ht="14.25"/>
    <row r="374" s="199" customFormat="1" ht="14.25"/>
    <row r="375" s="199" customFormat="1" ht="14.25"/>
    <row r="376" s="199" customFormat="1" ht="14.25"/>
    <row r="377" s="199" customFormat="1" ht="14.25"/>
    <row r="378" s="199" customFormat="1" ht="14.25"/>
    <row r="379" s="199" customFormat="1" ht="14.25"/>
    <row r="380" s="199" customFormat="1" ht="14.25"/>
    <row r="381" s="199" customFormat="1" ht="14.25"/>
    <row r="382" s="199" customFormat="1" ht="14.25"/>
    <row r="383" s="199" customFormat="1" ht="14.25"/>
    <row r="384" s="199" customFormat="1" ht="14.25"/>
    <row r="385" s="199" customFormat="1" ht="14.25"/>
    <row r="386" s="199" customFormat="1" ht="14.25"/>
    <row r="387" s="199" customFormat="1" ht="14.25"/>
    <row r="388" s="199" customFormat="1" ht="14.25"/>
    <row r="389" s="199" customFormat="1" ht="14.25"/>
    <row r="390" s="199" customFormat="1" ht="14.25"/>
    <row r="391" s="199" customFormat="1" ht="14.25"/>
    <row r="392" s="199" customFormat="1" ht="14.25"/>
    <row r="393" s="199" customFormat="1" ht="14.25"/>
    <row r="394" s="199" customFormat="1" ht="14.25"/>
    <row r="395" s="199" customFormat="1" ht="14.25"/>
    <row r="396" s="199" customFormat="1" ht="14.25"/>
    <row r="397" s="199" customFormat="1" ht="14.25"/>
    <row r="398" s="199" customFormat="1" ht="14.25"/>
    <row r="399" s="199" customFormat="1" ht="14.25"/>
    <row r="400" s="199" customFormat="1" ht="14.25"/>
    <row r="401" s="199" customFormat="1" ht="14.25"/>
    <row r="402" s="199" customFormat="1" ht="14.25"/>
    <row r="403" s="199" customFormat="1" ht="14.25"/>
    <row r="404" s="199" customFormat="1" ht="14.25"/>
    <row r="405" s="199" customFormat="1" ht="14.25"/>
    <row r="406" s="199" customFormat="1" ht="14.25"/>
    <row r="407" s="199" customFormat="1" ht="14.25"/>
    <row r="408" s="199" customFormat="1" ht="14.25"/>
    <row r="409" s="199" customFormat="1" ht="14.25"/>
    <row r="410" s="199" customFormat="1" ht="14.25"/>
    <row r="411" s="199" customFormat="1" ht="14.25"/>
    <row r="412" s="199" customFormat="1" ht="14.25"/>
    <row r="413" s="199" customFormat="1" ht="14.25"/>
    <row r="414" s="199" customFormat="1" ht="14.25"/>
    <row r="415" s="199" customFormat="1" ht="14.25"/>
    <row r="416" s="199" customFormat="1" ht="14.25"/>
    <row r="417" s="199" customFormat="1" ht="14.25"/>
    <row r="418" s="199" customFormat="1" ht="14.25"/>
    <row r="419" s="199" customFormat="1" ht="14.25"/>
    <row r="420" s="199" customFormat="1" ht="14.25"/>
    <row r="421" s="199" customFormat="1" ht="14.25"/>
    <row r="422" s="199" customFormat="1" ht="14.25"/>
    <row r="423" s="199" customFormat="1" ht="14.25"/>
    <row r="424" s="199" customFormat="1" ht="14.25"/>
    <row r="425" s="199" customFormat="1" ht="14.25"/>
    <row r="426" s="199" customFormat="1" ht="14.25"/>
    <row r="427" s="199" customFormat="1" ht="14.25"/>
    <row r="428" s="199" customFormat="1" ht="14.25"/>
    <row r="429" s="199" customFormat="1" ht="14.25"/>
    <row r="430" s="199" customFormat="1" ht="14.25"/>
    <row r="431" s="199" customFormat="1" ht="14.25"/>
    <row r="432" s="199" customFormat="1" ht="14.25"/>
    <row r="433" s="199" customFormat="1" ht="14.25"/>
    <row r="434" s="199" customFormat="1" ht="14.25"/>
    <row r="435" s="199" customFormat="1" ht="14.25"/>
    <row r="436" s="199" customFormat="1" ht="14.25"/>
    <row r="437" s="199" customFormat="1" ht="14.25"/>
    <row r="438" s="199" customFormat="1" ht="14.25"/>
    <row r="439" s="199" customFormat="1" ht="14.25"/>
    <row r="440" s="199" customFormat="1" ht="14.25"/>
    <row r="441" s="199" customFormat="1" ht="14.25"/>
    <row r="442" s="199" customFormat="1" ht="14.25"/>
    <row r="443" s="199" customFormat="1" ht="14.25"/>
    <row r="444" s="199" customFormat="1" ht="14.25"/>
    <row r="445" s="199" customFormat="1" ht="14.25"/>
    <row r="446" s="199" customFormat="1" ht="14.25"/>
    <row r="447" s="199" customFormat="1" ht="14.25"/>
    <row r="448" s="199" customFormat="1" ht="14.25"/>
    <row r="449" s="199" customFormat="1" ht="14.25"/>
    <row r="450" s="199" customFormat="1" ht="14.25"/>
    <row r="451" s="199" customFormat="1" ht="14.25"/>
    <row r="452" s="199" customFormat="1" ht="14.25"/>
    <row r="453" s="199" customFormat="1" ht="14.25"/>
    <row r="454" s="199" customFormat="1" ht="14.25"/>
    <row r="455" s="199" customFormat="1" ht="14.25"/>
    <row r="456" s="199" customFormat="1" ht="14.25"/>
    <row r="457" s="199" customFormat="1" ht="14.25"/>
    <row r="458" s="199" customFormat="1" ht="14.25"/>
    <row r="459" s="199" customFormat="1" ht="14.25"/>
    <row r="460" s="199" customFormat="1" ht="14.25"/>
    <row r="461" s="199" customFormat="1" ht="14.25"/>
    <row r="462" s="199" customFormat="1" ht="14.25"/>
    <row r="463" s="199" customFormat="1" ht="14.25"/>
    <row r="464" s="199" customFormat="1" ht="14.25"/>
    <row r="465" s="199" customFormat="1" ht="14.25"/>
    <row r="466" s="199" customFormat="1" ht="14.25"/>
    <row r="467" s="199" customFormat="1" ht="14.25"/>
    <row r="468" s="199" customFormat="1" ht="14.25"/>
    <row r="469" s="199" customFormat="1" ht="14.25"/>
    <row r="470" s="199" customFormat="1" ht="14.25"/>
    <row r="471" s="199" customFormat="1" ht="14.25"/>
    <row r="472" s="199" customFormat="1" ht="14.25"/>
    <row r="473" s="199" customFormat="1" ht="14.25"/>
    <row r="474" s="199" customFormat="1" ht="14.25"/>
    <row r="475" s="199" customFormat="1" ht="14.25"/>
    <row r="476" s="199" customFormat="1" ht="14.25"/>
    <row r="477" s="199" customFormat="1" ht="14.25"/>
    <row r="478" s="199" customFormat="1" ht="14.25"/>
    <row r="479" s="199" customFormat="1" ht="14.25"/>
    <row r="480" s="199" customFormat="1" ht="14.25"/>
    <row r="481" s="199" customFormat="1" ht="14.25"/>
    <row r="482" s="199" customFormat="1" ht="14.25"/>
    <row r="483" s="199" customFormat="1" ht="14.25"/>
    <row r="484" s="199" customFormat="1" ht="14.25"/>
    <row r="485" s="199" customFormat="1" ht="14.25"/>
    <row r="486" s="199" customFormat="1" ht="14.25"/>
    <row r="487" s="199" customFormat="1" ht="14.25"/>
    <row r="488" s="199" customFormat="1" ht="14.25"/>
    <row r="489" s="199" customFormat="1" ht="14.25"/>
    <row r="490" s="199" customFormat="1" ht="14.25"/>
    <row r="491" s="199" customFormat="1" ht="14.25"/>
    <row r="492" s="199" customFormat="1" ht="14.25"/>
    <row r="493" s="199" customFormat="1" ht="14.25"/>
    <row r="494" s="199" customFormat="1" ht="14.25"/>
    <row r="495" s="199" customFormat="1" ht="14.25"/>
    <row r="496" s="199" customFormat="1" ht="14.25"/>
    <row r="497" s="199" customFormat="1" ht="14.25"/>
    <row r="498" s="199" customFormat="1" ht="14.25"/>
    <row r="499" s="199" customFormat="1" ht="14.25"/>
    <row r="500" s="199" customFormat="1" ht="14.25"/>
    <row r="501" s="199" customFormat="1" ht="14.25"/>
    <row r="502" s="199" customFormat="1" ht="14.25"/>
    <row r="503" s="199" customFormat="1" ht="14.25"/>
    <row r="504" s="199" customFormat="1" ht="14.25"/>
    <row r="505" s="199" customFormat="1" ht="14.25"/>
    <row r="506" s="199" customFormat="1" ht="14.25"/>
    <row r="507" s="199" customFormat="1" ht="14.25"/>
    <row r="508" s="199" customFormat="1" ht="14.25"/>
    <row r="509" s="199" customFormat="1" ht="14.25"/>
    <row r="510" s="199" customFormat="1" ht="14.25"/>
    <row r="511" s="199" customFormat="1" ht="14.25"/>
    <row r="512" s="199" customFormat="1" ht="14.25"/>
    <row r="513" s="199" customFormat="1" ht="14.25"/>
    <row r="514" s="199" customFormat="1" ht="14.25"/>
    <row r="515" s="199" customFormat="1" ht="14.25"/>
    <row r="516" s="199" customFormat="1" ht="14.25"/>
    <row r="517" s="199" customFormat="1" ht="14.25"/>
    <row r="518" s="199" customFormat="1" ht="14.25"/>
    <row r="519" s="199" customFormat="1" ht="14.25"/>
    <row r="520" s="199" customFormat="1" ht="14.25"/>
    <row r="521" s="199" customFormat="1" ht="14.25"/>
    <row r="522" s="199" customFormat="1" ht="14.25"/>
    <row r="523" s="199" customFormat="1" ht="14.25"/>
    <row r="524" s="199" customFormat="1" ht="14.25"/>
    <row r="525" s="199" customFormat="1" ht="14.25"/>
    <row r="526" s="199" customFormat="1" ht="14.25"/>
    <row r="527" s="199" customFormat="1" ht="14.25"/>
    <row r="528" s="199" customFormat="1" ht="14.25"/>
    <row r="529" s="199" customFormat="1" ht="14.25"/>
    <row r="530" s="199" customFormat="1" ht="14.25"/>
    <row r="531" s="199" customFormat="1" ht="14.25"/>
    <row r="532" s="199" customFormat="1" ht="14.25"/>
    <row r="533" s="199" customFormat="1" ht="14.25"/>
    <row r="534" s="199" customFormat="1" ht="14.25"/>
    <row r="535" s="199" customFormat="1" ht="14.25"/>
    <row r="536" s="199" customFormat="1" ht="14.25"/>
    <row r="537" s="199" customFormat="1" ht="14.25"/>
    <row r="538" s="199" customFormat="1" ht="14.25"/>
    <row r="539" s="199" customFormat="1" ht="14.25"/>
    <row r="540" s="199" customFormat="1" ht="14.25"/>
    <row r="541" s="199" customFormat="1" ht="14.25"/>
    <row r="542" s="199" customFormat="1" ht="14.25"/>
    <row r="543" s="199" customFormat="1" ht="14.25"/>
    <row r="544" s="199" customFormat="1" ht="14.25"/>
    <row r="545" s="199" customFormat="1" ht="14.25"/>
    <row r="546" s="199" customFormat="1" ht="14.25"/>
  </sheetData>
  <mergeCells count="165">
    <mergeCell ref="B244:M244"/>
    <mergeCell ref="B232:M232"/>
    <mergeCell ref="B193:M193"/>
    <mergeCell ref="B227:M228"/>
    <mergeCell ref="B231:M231"/>
    <mergeCell ref="B199:M200"/>
    <mergeCell ref="I205:K205"/>
    <mergeCell ref="L205:M205"/>
    <mergeCell ref="B202:M202"/>
    <mergeCell ref="F147:I147"/>
    <mergeCell ref="B180:M182"/>
    <mergeCell ref="B141:M141"/>
    <mergeCell ref="B190:M190"/>
    <mergeCell ref="B185:M186"/>
    <mergeCell ref="B188:M188"/>
    <mergeCell ref="B169:M169"/>
    <mergeCell ref="B178:M178"/>
    <mergeCell ref="B168:M168"/>
    <mergeCell ref="B135:H135"/>
    <mergeCell ref="B136:G136"/>
    <mergeCell ref="B138:G138"/>
    <mergeCell ref="A142:M143"/>
    <mergeCell ref="B139:G139"/>
    <mergeCell ref="B133:G133"/>
    <mergeCell ref="B132:G132"/>
    <mergeCell ref="B124:D124"/>
    <mergeCell ref="B126:F126"/>
    <mergeCell ref="L83:M83"/>
    <mergeCell ref="L97:M97"/>
    <mergeCell ref="I81:K81"/>
    <mergeCell ref="I86:K86"/>
    <mergeCell ref="I83:K83"/>
    <mergeCell ref="L93:M93"/>
    <mergeCell ref="I97:K97"/>
    <mergeCell ref="B107:M107"/>
    <mergeCell ref="B118:M118"/>
    <mergeCell ref="B117:M117"/>
    <mergeCell ref="B120:M120"/>
    <mergeCell ref="L98:M98"/>
    <mergeCell ref="G100:H100"/>
    <mergeCell ref="G101:H101"/>
    <mergeCell ref="I100:K100"/>
    <mergeCell ref="L101:M101"/>
    <mergeCell ref="G90:H90"/>
    <mergeCell ref="G91:H91"/>
    <mergeCell ref="G88:H88"/>
    <mergeCell ref="G89:H89"/>
    <mergeCell ref="G93:H93"/>
    <mergeCell ref="I93:K93"/>
    <mergeCell ref="G99:H99"/>
    <mergeCell ref="G102:H102"/>
    <mergeCell ref="G97:H97"/>
    <mergeCell ref="I101:K101"/>
    <mergeCell ref="B94:E94"/>
    <mergeCell ref="I96:K96"/>
    <mergeCell ref="G98:H98"/>
    <mergeCell ref="B53:M53"/>
    <mergeCell ref="I61:K61"/>
    <mergeCell ref="I62:K62"/>
    <mergeCell ref="L62:M62"/>
    <mergeCell ref="B58:M58"/>
    <mergeCell ref="L60:M60"/>
    <mergeCell ref="L61:M61"/>
    <mergeCell ref="G60:H60"/>
    <mergeCell ref="G62:H62"/>
    <mergeCell ref="I60:K60"/>
    <mergeCell ref="L71:M71"/>
    <mergeCell ref="G70:H70"/>
    <mergeCell ref="G81:H81"/>
    <mergeCell ref="G73:H73"/>
    <mergeCell ref="I71:K71"/>
    <mergeCell ref="G80:H80"/>
    <mergeCell ref="I77:K77"/>
    <mergeCell ref="I73:K73"/>
    <mergeCell ref="G71:H71"/>
    <mergeCell ref="L73:M73"/>
    <mergeCell ref="I80:K80"/>
    <mergeCell ref="L81:M81"/>
    <mergeCell ref="L63:M63"/>
    <mergeCell ref="L68:M68"/>
    <mergeCell ref="L77:M77"/>
    <mergeCell ref="B74:E74"/>
    <mergeCell ref="G63:H63"/>
    <mergeCell ref="G77:H77"/>
    <mergeCell ref="I63:K63"/>
    <mergeCell ref="I66:K66"/>
    <mergeCell ref="I68:K68"/>
    <mergeCell ref="I76:K76"/>
    <mergeCell ref="G67:H67"/>
    <mergeCell ref="G68:H68"/>
    <mergeCell ref="G69:H69"/>
    <mergeCell ref="B27:M27"/>
    <mergeCell ref="B39:M40"/>
    <mergeCell ref="B46:M46"/>
    <mergeCell ref="B51:M51"/>
    <mergeCell ref="B42:M42"/>
    <mergeCell ref="B43:M43"/>
    <mergeCell ref="B44:M44"/>
    <mergeCell ref="B48:M49"/>
    <mergeCell ref="B15:M16"/>
    <mergeCell ref="B18:M19"/>
    <mergeCell ref="B35:M35"/>
    <mergeCell ref="B21:M21"/>
    <mergeCell ref="B31:M31"/>
    <mergeCell ref="B22:M22"/>
    <mergeCell ref="B24:M24"/>
    <mergeCell ref="B23:M23"/>
    <mergeCell ref="B25:M25"/>
    <mergeCell ref="B26:M26"/>
    <mergeCell ref="I291:K291"/>
    <mergeCell ref="B303:M303"/>
    <mergeCell ref="B13:M14"/>
    <mergeCell ref="B268:M268"/>
    <mergeCell ref="B236:M236"/>
    <mergeCell ref="B251:C251"/>
    <mergeCell ref="B179:M179"/>
    <mergeCell ref="B54:M54"/>
    <mergeCell ref="B247:M248"/>
    <mergeCell ref="B191:M191"/>
    <mergeCell ref="L291:M291"/>
    <mergeCell ref="C288:M289"/>
    <mergeCell ref="B305:M305"/>
    <mergeCell ref="B56:M56"/>
    <mergeCell ref="B105:M105"/>
    <mergeCell ref="B108:M108"/>
    <mergeCell ref="B110:M110"/>
    <mergeCell ref="C301:M301"/>
    <mergeCell ref="B277:M278"/>
    <mergeCell ref="B240:M240"/>
    <mergeCell ref="C297:G297"/>
    <mergeCell ref="C293:G293"/>
    <mergeCell ref="C295:G295"/>
    <mergeCell ref="C294:G294"/>
    <mergeCell ref="C296:G296"/>
    <mergeCell ref="C254:E254"/>
    <mergeCell ref="C255:E255"/>
    <mergeCell ref="C257:E257"/>
    <mergeCell ref="B259:C259"/>
    <mergeCell ref="C256:E256"/>
    <mergeCell ref="C260:M260"/>
    <mergeCell ref="B275:M275"/>
    <mergeCell ref="B281:M281"/>
    <mergeCell ref="B283:M283"/>
    <mergeCell ref="B264:M264"/>
    <mergeCell ref="B272:M272"/>
    <mergeCell ref="H252:I252"/>
    <mergeCell ref="L103:M103"/>
    <mergeCell ref="B116:M116"/>
    <mergeCell ref="L102:M102"/>
    <mergeCell ref="B112:M112"/>
    <mergeCell ref="B119:M119"/>
    <mergeCell ref="L129:M129"/>
    <mergeCell ref="I129:K129"/>
    <mergeCell ref="I103:K103"/>
    <mergeCell ref="G103:H103"/>
    <mergeCell ref="G87:H87"/>
    <mergeCell ref="G78:H78"/>
    <mergeCell ref="G83:H83"/>
    <mergeCell ref="K250:K251"/>
    <mergeCell ref="H250:I251"/>
    <mergeCell ref="G79:H79"/>
    <mergeCell ref="B128:M128"/>
    <mergeCell ref="K147:M147"/>
    <mergeCell ref="B165:D165"/>
    <mergeCell ref="B134:H134"/>
  </mergeCells>
  <printOptions/>
  <pageMargins left="0.28" right="0.23" top="0.25" bottom="0" header="0.26" footer="0.28"/>
  <pageSetup horizontalDpi="600" verticalDpi="600" orientation="portrait" paperSize="9" scale="82" r:id="rId2"/>
  <headerFooter alignWithMargins="0">
    <oddFooter>&amp;R
</oddFooter>
  </headerFooter>
  <rowBreaks count="5" manualBreakCount="5">
    <brk id="45" max="11" man="1"/>
    <brk id="104" max="11" man="1"/>
    <brk id="141" max="11" man="1"/>
    <brk id="198" max="11" man="1"/>
    <brk id="26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MMS</cp:lastModifiedBy>
  <cp:lastPrinted>2009-02-26T09:29:35Z</cp:lastPrinted>
  <dcterms:created xsi:type="dcterms:W3CDTF">2005-11-28T06:27:33Z</dcterms:created>
  <dcterms:modified xsi:type="dcterms:W3CDTF">2009-02-26T09:33:24Z</dcterms:modified>
  <cp:category/>
  <cp:version/>
  <cp:contentType/>
  <cp:contentStatus/>
</cp:coreProperties>
</file>